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activeTab="3"/>
  </bookViews>
  <sheets>
    <sheet name=" Příloha 1-ZPF " sheetId="1" r:id="rId1"/>
    <sheet name="Příloha 1-ZPF varianty" sheetId="5" r:id="rId2"/>
    <sheet name="Příloha 2-PUPFL" sheetId="6" r:id="rId3"/>
    <sheet name="Příloha 3-Porovnání" sheetId="7" r:id="rId4"/>
  </sheets>
  <definedNames>
    <definedName name="_xlnm._FilterDatabase" localSheetId="0" hidden="1">' Příloha 1-ZPF '!$C$62:$O$64</definedName>
    <definedName name="_xlnm.Print_Titles" localSheetId="0">' Příloha 1-ZPF '!$3:$4</definedName>
    <definedName name="_xlnm.Print_Titles" localSheetId="2">'Příloha 2-PUPFL'!$3:$4</definedName>
    <definedName name="_xlnm.Print_Titles" localSheetId="3">'Příloha 3-Porovnání'!$3:$3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6"/>
  <c r="H26"/>
  <c r="I5"/>
  <c r="I26" s="1"/>
  <c r="G27"/>
  <c r="F26"/>
  <c r="F6"/>
  <c r="I6" s="1"/>
  <c r="I27" s="1"/>
  <c r="G235" i="1"/>
  <c r="G229"/>
  <c r="H229"/>
  <c r="I229"/>
  <c r="J229"/>
  <c r="K229"/>
  <c r="L229"/>
  <c r="M229"/>
  <c r="N229"/>
  <c r="O229"/>
  <c r="F229"/>
  <c r="O23" i="5"/>
  <c r="K23"/>
  <c r="L23"/>
  <c r="M23"/>
  <c r="N23"/>
  <c r="J23"/>
  <c r="I23"/>
  <c r="H23"/>
  <c r="G23"/>
  <c r="F23"/>
  <c r="F27" i="6" l="1"/>
  <c r="I37"/>
  <c r="H37"/>
  <c r="G37"/>
  <c r="F37"/>
  <c r="F34"/>
  <c r="G34"/>
  <c r="H34"/>
  <c r="I34"/>
  <c r="I32"/>
  <c r="H32"/>
  <c r="G32"/>
  <c r="F32"/>
  <c r="F29"/>
  <c r="G29"/>
  <c r="H29"/>
  <c r="I29"/>
  <c r="G26"/>
  <c r="O26" i="5"/>
  <c r="O27" s="1"/>
  <c r="N26"/>
  <c r="N27" s="1"/>
  <c r="M26"/>
  <c r="M27" s="1"/>
  <c r="L26"/>
  <c r="L27" s="1"/>
  <c r="K26"/>
  <c r="K27" s="1"/>
  <c r="J26"/>
  <c r="J27" s="1"/>
  <c r="I26"/>
  <c r="I27" s="1"/>
  <c r="H26"/>
  <c r="H27" s="1"/>
  <c r="G26"/>
  <c r="G27" s="1"/>
  <c r="F26"/>
  <c r="F27" s="1"/>
  <c r="O24"/>
  <c r="N24"/>
  <c r="M24"/>
  <c r="L24"/>
  <c r="K24"/>
  <c r="J24"/>
  <c r="I24"/>
  <c r="H24"/>
  <c r="G24"/>
  <c r="F24"/>
  <c r="O14"/>
  <c r="O15" s="1"/>
  <c r="N14"/>
  <c r="N15" s="1"/>
  <c r="M14"/>
  <c r="M15" s="1"/>
  <c r="L14"/>
  <c r="L15" s="1"/>
  <c r="K14"/>
  <c r="K15" s="1"/>
  <c r="J14"/>
  <c r="J15" s="1"/>
  <c r="I14"/>
  <c r="I15" s="1"/>
  <c r="H14"/>
  <c r="H15" s="1"/>
  <c r="G14"/>
  <c r="G15" s="1"/>
  <c r="F14"/>
  <c r="F15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F54" i="1"/>
  <c r="H54"/>
  <c r="G54"/>
  <c r="O247"/>
  <c r="N247"/>
  <c r="M247"/>
  <c r="L247"/>
  <c r="K247"/>
  <c r="J247"/>
  <c r="I247"/>
  <c r="H247"/>
  <c r="G247"/>
  <c r="F247"/>
  <c r="F243"/>
  <c r="G243"/>
  <c r="H243"/>
  <c r="I243"/>
  <c r="J243"/>
  <c r="K243"/>
  <c r="L243"/>
  <c r="M243"/>
  <c r="N243"/>
  <c r="O243"/>
  <c r="O238"/>
  <c r="N238"/>
  <c r="M238"/>
  <c r="L238"/>
  <c r="K238"/>
  <c r="J238"/>
  <c r="I238"/>
  <c r="H238"/>
  <c r="G238"/>
  <c r="F238"/>
  <c r="F235"/>
  <c r="H235"/>
  <c r="I235"/>
  <c r="J235"/>
  <c r="K235"/>
  <c r="L235"/>
  <c r="M235"/>
  <c r="N235"/>
  <c r="O235"/>
  <c r="O157"/>
  <c r="N157"/>
  <c r="M157"/>
  <c r="L157"/>
  <c r="K157"/>
  <c r="J157"/>
  <c r="I157"/>
  <c r="H157"/>
  <c r="G157"/>
  <c r="F157"/>
  <c r="F154"/>
  <c r="G154"/>
  <c r="H154"/>
  <c r="I154"/>
  <c r="J154"/>
  <c r="K154"/>
  <c r="L154"/>
  <c r="M154"/>
  <c r="N154"/>
  <c r="O154"/>
  <c r="F151"/>
  <c r="G151"/>
  <c r="H151"/>
  <c r="I151"/>
  <c r="J151"/>
  <c r="K151"/>
  <c r="L151"/>
  <c r="M151"/>
  <c r="N151"/>
  <c r="O151"/>
  <c r="O149"/>
  <c r="N149"/>
  <c r="M149"/>
  <c r="L149"/>
  <c r="K149"/>
  <c r="J149"/>
  <c r="I149"/>
  <c r="H149"/>
  <c r="G149"/>
  <c r="F149"/>
  <c r="F147"/>
  <c r="G147"/>
  <c r="H147"/>
  <c r="I147"/>
  <c r="J147"/>
  <c r="K147"/>
  <c r="L147"/>
  <c r="M147"/>
  <c r="N147"/>
  <c r="O147"/>
  <c r="O141"/>
  <c r="N141"/>
  <c r="M141"/>
  <c r="L141"/>
  <c r="K141"/>
  <c r="J141"/>
  <c r="I141"/>
  <c r="H141"/>
  <c r="G141"/>
  <c r="F141"/>
  <c r="F137"/>
  <c r="G137"/>
  <c r="H137"/>
  <c r="I137"/>
  <c r="J137"/>
  <c r="K137"/>
  <c r="L137"/>
  <c r="M137"/>
  <c r="N137"/>
  <c r="O137"/>
  <c r="O133"/>
  <c r="N133"/>
  <c r="M133"/>
  <c r="L133"/>
  <c r="K133"/>
  <c r="J133"/>
  <c r="I133"/>
  <c r="H133"/>
  <c r="G133"/>
  <c r="F133"/>
  <c r="F131"/>
  <c r="G131"/>
  <c r="H131"/>
  <c r="I131"/>
  <c r="J131"/>
  <c r="K131"/>
  <c r="L131"/>
  <c r="M131"/>
  <c r="N131"/>
  <c r="O131"/>
  <c r="O128"/>
  <c r="N128"/>
  <c r="M128"/>
  <c r="L128"/>
  <c r="K128"/>
  <c r="J128"/>
  <c r="I128"/>
  <c r="H128"/>
  <c r="G128"/>
  <c r="F128"/>
  <c r="F124"/>
  <c r="G124"/>
  <c r="H124"/>
  <c r="I124"/>
  <c r="J124"/>
  <c r="K124"/>
  <c r="L124"/>
  <c r="M124"/>
  <c r="N124"/>
  <c r="O124"/>
  <c r="O122"/>
  <c r="N122"/>
  <c r="M122"/>
  <c r="L122"/>
  <c r="K122"/>
  <c r="J122"/>
  <c r="I122"/>
  <c r="H122"/>
  <c r="G122"/>
  <c r="F122"/>
  <c r="F72"/>
  <c r="G72"/>
  <c r="H72"/>
  <c r="I72"/>
  <c r="J72"/>
  <c r="K72"/>
  <c r="L72"/>
  <c r="M72"/>
  <c r="N72"/>
  <c r="O72"/>
  <c r="O69"/>
  <c r="N69"/>
  <c r="M69"/>
  <c r="L69"/>
  <c r="K69"/>
  <c r="J69"/>
  <c r="I69"/>
  <c r="H69"/>
  <c r="G69"/>
  <c r="F69"/>
  <c r="F65"/>
  <c r="G65"/>
  <c r="H65"/>
  <c r="I65"/>
  <c r="J65"/>
  <c r="K65"/>
  <c r="L65"/>
  <c r="M65"/>
  <c r="N65"/>
  <c r="O65"/>
  <c r="O61"/>
  <c r="N61"/>
  <c r="M61"/>
  <c r="L61"/>
  <c r="K61"/>
  <c r="J61"/>
  <c r="I61"/>
  <c r="H61"/>
  <c r="G61"/>
  <c r="F61"/>
  <c r="F58"/>
  <c r="G58"/>
  <c r="H58"/>
  <c r="I58"/>
  <c r="J58"/>
  <c r="K58"/>
  <c r="L58"/>
  <c r="M58"/>
  <c r="N58"/>
  <c r="O58"/>
  <c r="O56"/>
  <c r="N56"/>
  <c r="M56"/>
  <c r="L56"/>
  <c r="K56"/>
  <c r="J56"/>
  <c r="I56"/>
  <c r="H56"/>
  <c r="G56"/>
  <c r="F56"/>
  <c r="O54"/>
  <c r="N54"/>
  <c r="M54"/>
  <c r="L54"/>
  <c r="K54"/>
  <c r="J54"/>
  <c r="I54"/>
  <c r="L248" l="1"/>
  <c r="I248"/>
  <c r="F53" i="5" s="1"/>
  <c r="M248" i="1"/>
  <c r="J48" i="5" s="1"/>
  <c r="H248" i="1"/>
  <c r="E48" i="5" s="1"/>
  <c r="G38" i="6"/>
  <c r="F39"/>
  <c r="F38"/>
  <c r="G39"/>
  <c r="H38"/>
  <c r="H39"/>
  <c r="I39"/>
  <c r="I38"/>
  <c r="G138" i="1"/>
  <c r="D45" i="5" s="1"/>
  <c r="H152" i="1"/>
  <c r="L152"/>
  <c r="O152"/>
  <c r="K152"/>
  <c r="G152"/>
  <c r="K138"/>
  <c r="H50" i="5" s="1"/>
  <c r="O138" i="1"/>
  <c r="L45" i="5" s="1"/>
  <c r="N138" i="1"/>
  <c r="K45" i="5" s="1"/>
  <c r="J138" i="1"/>
  <c r="G45" i="5" s="1"/>
  <c r="F138" i="1"/>
  <c r="C50" i="5" s="1"/>
  <c r="I152" i="1"/>
  <c r="M152"/>
  <c r="N152"/>
  <c r="J152"/>
  <c r="F152"/>
  <c r="H138"/>
  <c r="E45" i="5" s="1"/>
  <c r="M138" i="1"/>
  <c r="J45" i="5" s="1"/>
  <c r="I138" i="1"/>
  <c r="F50" i="5" s="1"/>
  <c r="O158" i="1"/>
  <c r="K158"/>
  <c r="G158"/>
  <c r="H158"/>
  <c r="L158"/>
  <c r="L138"/>
  <c r="I45" i="5" s="1"/>
  <c r="N158" i="1"/>
  <c r="J158"/>
  <c r="F158"/>
  <c r="I158"/>
  <c r="M158"/>
  <c r="H45" i="5"/>
  <c r="F248" i="1"/>
  <c r="C48" i="5" s="1"/>
  <c r="J248" i="1"/>
  <c r="G53" i="5" s="1"/>
  <c r="N248" i="1"/>
  <c r="K53" i="5" s="1"/>
  <c r="G248" i="1"/>
  <c r="D53" i="5" s="1"/>
  <c r="K248" i="1"/>
  <c r="H48" i="5" s="1"/>
  <c r="O248" i="1"/>
  <c r="L53" i="5" s="1"/>
  <c r="I53"/>
  <c r="I48"/>
  <c r="F16"/>
  <c r="F28"/>
  <c r="G16"/>
  <c r="K16"/>
  <c r="O16"/>
  <c r="I28"/>
  <c r="M28"/>
  <c r="I16"/>
  <c r="M16"/>
  <c r="G28"/>
  <c r="K28"/>
  <c r="O28"/>
  <c r="L28"/>
  <c r="H28"/>
  <c r="L16"/>
  <c r="H16"/>
  <c r="N28"/>
  <c r="J28"/>
  <c r="N16"/>
  <c r="J16"/>
  <c r="F48" l="1"/>
  <c r="E53"/>
  <c r="G48"/>
  <c r="J50"/>
  <c r="I50"/>
  <c r="I54" s="1"/>
  <c r="D50"/>
  <c r="C53"/>
  <c r="C54" s="1"/>
  <c r="J53"/>
  <c r="H49"/>
  <c r="M249" i="1"/>
  <c r="G49" i="5"/>
  <c r="I49"/>
  <c r="J49"/>
  <c r="J249" i="1"/>
  <c r="G50" i="5"/>
  <c r="G54" s="1"/>
  <c r="L249" i="1"/>
  <c r="I249"/>
  <c r="K50" i="5"/>
  <c r="K54" s="1"/>
  <c r="E49"/>
  <c r="H249" i="1"/>
  <c r="E50" i="5"/>
  <c r="D54"/>
  <c r="F249" i="1"/>
  <c r="K48" i="5"/>
  <c r="K49" s="1"/>
  <c r="D48"/>
  <c r="D49" s="1"/>
  <c r="C45"/>
  <c r="C49" s="1"/>
  <c r="G249" i="1"/>
  <c r="O249"/>
  <c r="F45" i="5"/>
  <c r="F49" s="1"/>
  <c r="L50"/>
  <c r="L54" s="1"/>
  <c r="K249" i="1"/>
  <c r="N249"/>
  <c r="H53" i="5"/>
  <c r="H54" s="1"/>
  <c r="L48"/>
  <c r="L49" s="1"/>
  <c r="F54"/>
  <c r="J54" l="1"/>
  <c r="E54"/>
</calcChain>
</file>

<file path=xl/sharedStrings.xml><?xml version="1.0" encoding="utf-8"?>
<sst xmlns="http://schemas.openxmlformats.org/spreadsheetml/2006/main" count="1798" uniqueCount="452">
  <si>
    <t>BI -bydlení individuální v rodinných domech - městské</t>
  </si>
  <si>
    <t>Z100</t>
  </si>
  <si>
    <t>Nebočady</t>
  </si>
  <si>
    <t>Z103</t>
  </si>
  <si>
    <t>Z104</t>
  </si>
  <si>
    <t>Bělá u Děčína</t>
  </si>
  <si>
    <t>Z107</t>
  </si>
  <si>
    <t>Z110</t>
  </si>
  <si>
    <t>Boletice nad Labem, Nebočady</t>
  </si>
  <si>
    <t>Z111</t>
  </si>
  <si>
    <t>Boletice nad Labem</t>
  </si>
  <si>
    <t>Z113</t>
  </si>
  <si>
    <t>Podmokly</t>
  </si>
  <si>
    <t>Z114</t>
  </si>
  <si>
    <t>Křešice u Děčína</t>
  </si>
  <si>
    <t>Z116</t>
  </si>
  <si>
    <t>Z123</t>
  </si>
  <si>
    <t>Z124</t>
  </si>
  <si>
    <t>Z125</t>
  </si>
  <si>
    <t>Z129</t>
  </si>
  <si>
    <t>Z134</t>
  </si>
  <si>
    <t>Z139</t>
  </si>
  <si>
    <t>Boletice nad Labem, Křešice u Děčína</t>
  </si>
  <si>
    <t>Z142</t>
  </si>
  <si>
    <t>Z143</t>
  </si>
  <si>
    <t>Z144</t>
  </si>
  <si>
    <t>Z147</t>
  </si>
  <si>
    <t>Z151</t>
  </si>
  <si>
    <t>Z152</t>
  </si>
  <si>
    <t>Z155</t>
  </si>
  <si>
    <t>Z158</t>
  </si>
  <si>
    <t>Křešice u Děčína, Děčín-Staré Město</t>
  </si>
  <si>
    <t>Z160</t>
  </si>
  <si>
    <t>Děčín-Staré Město</t>
  </si>
  <si>
    <t>Z199</t>
  </si>
  <si>
    <t>Děčín</t>
  </si>
  <si>
    <t>Z206</t>
  </si>
  <si>
    <t>Březiny u Děčína</t>
  </si>
  <si>
    <t>Z207</t>
  </si>
  <si>
    <t>Folknáře, Děčín</t>
  </si>
  <si>
    <t>Z208</t>
  </si>
  <si>
    <t>Z21</t>
  </si>
  <si>
    <t>Horní Oldřichov</t>
  </si>
  <si>
    <t>Z210</t>
  </si>
  <si>
    <t>Z213</t>
  </si>
  <si>
    <t>Z42</t>
  </si>
  <si>
    <t>Z46</t>
  </si>
  <si>
    <t>Vilsnice</t>
  </si>
  <si>
    <t>Z52</t>
  </si>
  <si>
    <t>Z60</t>
  </si>
  <si>
    <t>Z64</t>
  </si>
  <si>
    <t>Z66</t>
  </si>
  <si>
    <t>Z69</t>
  </si>
  <si>
    <t>Z82</t>
  </si>
  <si>
    <t>Z84</t>
  </si>
  <si>
    <t>Krásný Studenec</t>
  </si>
  <si>
    <t>Z89</t>
  </si>
  <si>
    <t>Z90</t>
  </si>
  <si>
    <t>Podmokly, Krásný Studenec</t>
  </si>
  <si>
    <t>Z96</t>
  </si>
  <si>
    <t>Z97</t>
  </si>
  <si>
    <t>Z99</t>
  </si>
  <si>
    <t>DS - plocha pro silniční dopravu</t>
  </si>
  <si>
    <t>KOR10</t>
  </si>
  <si>
    <t>Vilsnice, Chrochvice</t>
  </si>
  <si>
    <t>KOR11</t>
  </si>
  <si>
    <t>Bynov, Bělá u Děčína</t>
  </si>
  <si>
    <t>KOR12</t>
  </si>
  <si>
    <t>KOR13</t>
  </si>
  <si>
    <t>Horní Oldřichov, Bynov</t>
  </si>
  <si>
    <t>KOR14</t>
  </si>
  <si>
    <t>KOR16</t>
  </si>
  <si>
    <t>KOR17</t>
  </si>
  <si>
    <t>KOR18</t>
  </si>
  <si>
    <t>Horní Oldřichov, Krásný Studenec</t>
  </si>
  <si>
    <t>KOR19</t>
  </si>
  <si>
    <t>Chrochvice</t>
  </si>
  <si>
    <t>Březiny u Děčína, Folknáře, Děčín</t>
  </si>
  <si>
    <t>KOR20</t>
  </si>
  <si>
    <t>KOR21</t>
  </si>
  <si>
    <t>KOR22</t>
  </si>
  <si>
    <t>KOR23</t>
  </si>
  <si>
    <t>KOR25</t>
  </si>
  <si>
    <t>KOR26</t>
  </si>
  <si>
    <t>Podmokly, Horní Oldřichov, Bělá u Děčína</t>
  </si>
  <si>
    <t>KOR27</t>
  </si>
  <si>
    <t>KOR28</t>
  </si>
  <si>
    <t>KOR29</t>
  </si>
  <si>
    <t>KOR3</t>
  </si>
  <si>
    <t>Bynov</t>
  </si>
  <si>
    <t>KOR30</t>
  </si>
  <si>
    <t>Podmokly, Horní Oldřichov</t>
  </si>
  <si>
    <t>KOR32</t>
  </si>
  <si>
    <t>KOR33</t>
  </si>
  <si>
    <t>KOR34</t>
  </si>
  <si>
    <t>KOR35</t>
  </si>
  <si>
    <t>KOR36</t>
  </si>
  <si>
    <t>Podmokly, Bělá u Děčína</t>
  </si>
  <si>
    <t>KOR37</t>
  </si>
  <si>
    <t>KOR38</t>
  </si>
  <si>
    <t>KOR39</t>
  </si>
  <si>
    <t>Maxičky</t>
  </si>
  <si>
    <t>KOR40</t>
  </si>
  <si>
    <t>Prostřední Žleb</t>
  </si>
  <si>
    <t>KOR41</t>
  </si>
  <si>
    <t>KOR42</t>
  </si>
  <si>
    <t>KOR43</t>
  </si>
  <si>
    <t>KOR44</t>
  </si>
  <si>
    <t>KOR45</t>
  </si>
  <si>
    <t>Nebočady, Hoštice nad Labem, Lesná u Děčína</t>
  </si>
  <si>
    <t>KOR46</t>
  </si>
  <si>
    <t>KOR47</t>
  </si>
  <si>
    <t>KOR48</t>
  </si>
  <si>
    <t>KOR49</t>
  </si>
  <si>
    <t>KOR5</t>
  </si>
  <si>
    <t>Chrochvice, Podmokly, Krásný Studenec</t>
  </si>
  <si>
    <t>KOR50</t>
  </si>
  <si>
    <t>KOR51</t>
  </si>
  <si>
    <t>Chlum u Děčína, Děčín-Staré Město</t>
  </si>
  <si>
    <t>KOR52</t>
  </si>
  <si>
    <t>Chlum u Děčína</t>
  </si>
  <si>
    <t>KOR53</t>
  </si>
  <si>
    <t>Lesná u Děčína</t>
  </si>
  <si>
    <t>KOR54</t>
  </si>
  <si>
    <t>KOR55</t>
  </si>
  <si>
    <t>Lesná u Děčína, Velká Veleň</t>
  </si>
  <si>
    <t>KOR56</t>
  </si>
  <si>
    <t>KOR57</t>
  </si>
  <si>
    <t>Prostřední Žleb, Dolní Žleb</t>
  </si>
  <si>
    <t>KOR59</t>
  </si>
  <si>
    <t>Dolní Žleb</t>
  </si>
  <si>
    <t>KOR6</t>
  </si>
  <si>
    <t>KOR60</t>
  </si>
  <si>
    <t>KOR61</t>
  </si>
  <si>
    <t>KOR62</t>
  </si>
  <si>
    <t>KOR63</t>
  </si>
  <si>
    <t>Velká Veleň</t>
  </si>
  <si>
    <t>KOR64</t>
  </si>
  <si>
    <t>KOR65</t>
  </si>
  <si>
    <t>KOR66</t>
  </si>
  <si>
    <t>KOR67</t>
  </si>
  <si>
    <t>KOR69</t>
  </si>
  <si>
    <t>KOR7</t>
  </si>
  <si>
    <t>KOR70</t>
  </si>
  <si>
    <t>KOR71</t>
  </si>
  <si>
    <t>KOR72</t>
  </si>
  <si>
    <t>Březiny u Děčína, Děčín</t>
  </si>
  <si>
    <t>KOR73</t>
  </si>
  <si>
    <t>KOR8</t>
  </si>
  <si>
    <t>KOR9</t>
  </si>
  <si>
    <t>Vilsnice, Chrochvice, Krásný Studenec</t>
  </si>
  <si>
    <t>KOR91</t>
  </si>
  <si>
    <t>KOR96</t>
  </si>
  <si>
    <t>KOR97</t>
  </si>
  <si>
    <t>KOR98</t>
  </si>
  <si>
    <t>P68</t>
  </si>
  <si>
    <t>P69</t>
  </si>
  <si>
    <t>Z234</t>
  </si>
  <si>
    <t>Z238</t>
  </si>
  <si>
    <t>Folknáře</t>
  </si>
  <si>
    <t>DS.n - nemotorová, stezka pro pěší a cyklisty</t>
  </si>
  <si>
    <t>KOR75</t>
  </si>
  <si>
    <t>Děčín, Podmokly</t>
  </si>
  <si>
    <t>KOR77</t>
  </si>
  <si>
    <t>KOR81</t>
  </si>
  <si>
    <t>KOR82</t>
  </si>
  <si>
    <t>Březiny u Děčína, Folknáře</t>
  </si>
  <si>
    <t>KOR92</t>
  </si>
  <si>
    <t>DV - plocha pro vodní dopravu</t>
  </si>
  <si>
    <t>Z237</t>
  </si>
  <si>
    <t>Prostřední Žleb, Loubí u Děčína</t>
  </si>
  <si>
    <t>DZ - plocha pro drážní dopravu</t>
  </si>
  <si>
    <t>KOR83</t>
  </si>
  <si>
    <t>Boletice Boletice nad Labem, Křešice u Děčína, Nebočady, Březiny u Děčína, Děčín, Děčín-Staré Město, Prostřední Žlebnad Labem, Křešice u Děčína, Nebočady, BřeziDěčína, Děčín, Děčín-Staré Město, Prostřední Žleb</t>
  </si>
  <si>
    <t>KOR84</t>
  </si>
  <si>
    <t>Březiny u Děčína, Děčín, Děčín-Staré Město</t>
  </si>
  <si>
    <t>O  - plocha občanského vybavení</t>
  </si>
  <si>
    <t>Z188</t>
  </si>
  <si>
    <t>OH - plocha pro veřejná pohřebiště a související služby</t>
  </si>
  <si>
    <t>Z211</t>
  </si>
  <si>
    <t>OS - plocha pro tělovýchovu a sport</t>
  </si>
  <si>
    <t>Z112</t>
  </si>
  <si>
    <t>Z149a</t>
  </si>
  <si>
    <t>Z149b</t>
  </si>
  <si>
    <t>Z87</t>
  </si>
  <si>
    <t>PZ.1 - park, historická zahrada</t>
  </si>
  <si>
    <t>P33</t>
  </si>
  <si>
    <t>P36</t>
  </si>
  <si>
    <t>P37</t>
  </si>
  <si>
    <t>P38</t>
  </si>
  <si>
    <t>Děčín, Děčín-Staré Město</t>
  </si>
  <si>
    <t>P39</t>
  </si>
  <si>
    <t>RZ - plocha individuální rekreace - zahrádkářská osada</t>
  </si>
  <si>
    <t>Z161</t>
  </si>
  <si>
    <t>Z163</t>
  </si>
  <si>
    <t>Z196</t>
  </si>
  <si>
    <t>SM - plocha smíšená obytná městská</t>
  </si>
  <si>
    <t>Z159</t>
  </si>
  <si>
    <t>Z215</t>
  </si>
  <si>
    <t>SV - plocha smíšená obytná vesnická</t>
  </si>
  <si>
    <t>Z1</t>
  </si>
  <si>
    <t>Z10</t>
  </si>
  <si>
    <t>Z121</t>
  </si>
  <si>
    <t>Z130</t>
  </si>
  <si>
    <t>Z132</t>
  </si>
  <si>
    <t>Z14</t>
  </si>
  <si>
    <t>Z15</t>
  </si>
  <si>
    <t>Z176</t>
  </si>
  <si>
    <t>Z178</t>
  </si>
  <si>
    <t>Z180</t>
  </si>
  <si>
    <t>Z186</t>
  </si>
  <si>
    <t>Z189</t>
  </si>
  <si>
    <t>Loubí u Děčína</t>
  </si>
  <si>
    <t>Z19</t>
  </si>
  <si>
    <t>Z2</t>
  </si>
  <si>
    <t>Z20</t>
  </si>
  <si>
    <t>Z219</t>
  </si>
  <si>
    <t>Z22</t>
  </si>
  <si>
    <t>Z220</t>
  </si>
  <si>
    <t>Z221</t>
  </si>
  <si>
    <t>Z223</t>
  </si>
  <si>
    <t>Z224</t>
  </si>
  <si>
    <t>Z227</t>
  </si>
  <si>
    <t>Z229</t>
  </si>
  <si>
    <t>Z23</t>
  </si>
  <si>
    <t>Chrochvice, Krásný Studenec</t>
  </si>
  <si>
    <t>Z24b</t>
  </si>
  <si>
    <t>Z24c</t>
  </si>
  <si>
    <t>Z24d</t>
  </si>
  <si>
    <t>Z26</t>
  </si>
  <si>
    <t>Z27</t>
  </si>
  <si>
    <t>Z29</t>
  </si>
  <si>
    <t>Z3</t>
  </si>
  <si>
    <t>Z32</t>
  </si>
  <si>
    <t>Z35</t>
  </si>
  <si>
    <t>Z37</t>
  </si>
  <si>
    <t>Z38</t>
  </si>
  <si>
    <t>Z39</t>
  </si>
  <si>
    <t>Z4</t>
  </si>
  <si>
    <t>Z40</t>
  </si>
  <si>
    <t>Z41</t>
  </si>
  <si>
    <t>Z43</t>
  </si>
  <si>
    <t>Z48</t>
  </si>
  <si>
    <t>Z49</t>
  </si>
  <si>
    <t>Z53</t>
  </si>
  <si>
    <t>Z54</t>
  </si>
  <si>
    <t>Z6</t>
  </si>
  <si>
    <t>Z67</t>
  </si>
  <si>
    <t>Z7</t>
  </si>
  <si>
    <t>Z70</t>
  </si>
  <si>
    <t>Z9</t>
  </si>
  <si>
    <t>T.v - protierozní příkop</t>
  </si>
  <si>
    <t>KOR86</t>
  </si>
  <si>
    <t>KOR87</t>
  </si>
  <si>
    <t>KOR88</t>
  </si>
  <si>
    <t>KOR89</t>
  </si>
  <si>
    <t>T.v - zkapacitnění koryta toku</t>
  </si>
  <si>
    <t>KOR93</t>
  </si>
  <si>
    <t>KOR94</t>
  </si>
  <si>
    <t>KOR95</t>
  </si>
  <si>
    <t>Chrochvice, Vilsnice</t>
  </si>
  <si>
    <t>V  - plocha výroby a skladování</t>
  </si>
  <si>
    <t>P30</t>
  </si>
  <si>
    <t>Z135</t>
  </si>
  <si>
    <t>VL -průmyslová výroba a sklady - lehký průmysl</t>
  </si>
  <si>
    <t>P5</t>
  </si>
  <si>
    <t>Z197</t>
  </si>
  <si>
    <t>Z200</t>
  </si>
  <si>
    <t>Z94</t>
  </si>
  <si>
    <t>VZ - plocha pro zemědělskou a lesnickou výrobu</t>
  </si>
  <si>
    <t>Z140</t>
  </si>
  <si>
    <t>Z81</t>
  </si>
  <si>
    <t>W - plocha vodní a vodohospodářská</t>
  </si>
  <si>
    <t>K3</t>
  </si>
  <si>
    <t>Z162</t>
  </si>
  <si>
    <t>Z - plocha zeleně</t>
  </si>
  <si>
    <t>K1</t>
  </si>
  <si>
    <t>K2</t>
  </si>
  <si>
    <t>ZO - zeleň ochranná a izolační</t>
  </si>
  <si>
    <t>Z198</t>
  </si>
  <si>
    <t>Z222</t>
  </si>
  <si>
    <t>Z228</t>
  </si>
  <si>
    <t>orná půda</t>
  </si>
  <si>
    <t>ovocný sad</t>
  </si>
  <si>
    <t>trvalý travní porost</t>
  </si>
  <si>
    <t>zahrada</t>
  </si>
  <si>
    <t>Typ plochy</t>
  </si>
  <si>
    <t>Funkční využití</t>
  </si>
  <si>
    <t>Zastavitelné plochy</t>
  </si>
  <si>
    <t>Kód</t>
  </si>
  <si>
    <t>Plocha celkem (ha)</t>
  </si>
  <si>
    <t>Katastrální území</t>
  </si>
  <si>
    <t>Třída ochrany ZPF (ha)</t>
  </si>
  <si>
    <t>Celkový zábor (ha)</t>
  </si>
  <si>
    <t>Druhu pozemku (ha)</t>
  </si>
  <si>
    <t>Přestavby</t>
  </si>
  <si>
    <t>Plochy změn v krajině</t>
  </si>
  <si>
    <t>Koridory</t>
  </si>
  <si>
    <t>Celkem</t>
  </si>
  <si>
    <t>Celkem zastavitelné plochy</t>
  </si>
  <si>
    <t>Celkem přestavby</t>
  </si>
  <si>
    <t>Celkem plochy změn v krajině</t>
  </si>
  <si>
    <t>Celkem koridory</t>
  </si>
  <si>
    <t>Celkem zábory ZPF</t>
  </si>
  <si>
    <t>Z72</t>
  </si>
  <si>
    <t>Z77</t>
  </si>
  <si>
    <t>Z85</t>
  </si>
  <si>
    <t>Z93</t>
  </si>
  <si>
    <t>KOR1_1</t>
  </si>
  <si>
    <t>Chrochvice, Podmokly, Horní Oldřichov, Krásný Studenec</t>
  </si>
  <si>
    <t>Z79</t>
  </si>
  <si>
    <t>KOR1_2</t>
  </si>
  <si>
    <t>Podmokly, Horní Oldřichov, Bynov, Krásný Studenec</t>
  </si>
  <si>
    <t>Varianta A</t>
  </si>
  <si>
    <t>Varianta B</t>
  </si>
  <si>
    <t>Plochy změn v Krajině</t>
  </si>
  <si>
    <t>les hospodářský</t>
  </si>
  <si>
    <t>les ochranný</t>
  </si>
  <si>
    <t>les zvláštního určení</t>
  </si>
  <si>
    <t>KOR2_2</t>
  </si>
  <si>
    <t>KOR80</t>
  </si>
  <si>
    <t>Děčín, Prostřední Žleb</t>
  </si>
  <si>
    <t>Boletice nad Labem, Křešice u Děčína, Nebočady, Březiny u Děčína, Děčín, Děčín-Staré Město, Prostřední Žleb</t>
  </si>
  <si>
    <t>T.e - vedení VVN</t>
  </si>
  <si>
    <t>KOR85</t>
  </si>
  <si>
    <t>Nebočady, Vilsnice, Chrochvice, Podmokly, Hoštice nad Labem, Lesná u Děčína</t>
  </si>
  <si>
    <t>Kategorizace lesa (ha)</t>
  </si>
  <si>
    <t>PŘÍLOHA Č. 2 - PŘEDPOKLÁDANÝ ZÁBOR PUPFL</t>
  </si>
  <si>
    <t>PŘÍLOHA Č. 1 - PŘEDPOKLÁDANÝ ZÁBOR ZPF (VARIANTNÍ PLOCHY A KORIDORY)</t>
  </si>
  <si>
    <t>Celkový zábor</t>
  </si>
  <si>
    <t>Varianta ÚP</t>
  </si>
  <si>
    <t>Celkem - varianta B</t>
  </si>
  <si>
    <t>Celkem - varianta A</t>
  </si>
  <si>
    <t>Celkem zábory PUPFL - varianta A</t>
  </si>
  <si>
    <t>Celkem zábory PUPFL - varianta B</t>
  </si>
  <si>
    <t>Z145a</t>
  </si>
  <si>
    <t>Z145b</t>
  </si>
  <si>
    <t>A,B</t>
  </si>
  <si>
    <t>nově vymezeno</t>
  </si>
  <si>
    <t>vymezeno v platném ÚP</t>
  </si>
  <si>
    <t>částečně vymezeno v platném ÚP</t>
  </si>
  <si>
    <t>Z5</t>
  </si>
  <si>
    <t>Z8</t>
  </si>
  <si>
    <t>Z11</t>
  </si>
  <si>
    <t>Z12</t>
  </si>
  <si>
    <t>Z13</t>
  </si>
  <si>
    <t>Z18</t>
  </si>
  <si>
    <t>Z24a</t>
  </si>
  <si>
    <t>Z25</t>
  </si>
  <si>
    <t>Z28</t>
  </si>
  <si>
    <t>Z30</t>
  </si>
  <si>
    <t>Z36</t>
  </si>
  <si>
    <t>Z44</t>
  </si>
  <si>
    <t>Z45a</t>
  </si>
  <si>
    <t>Z45b</t>
  </si>
  <si>
    <t>Z47</t>
  </si>
  <si>
    <t>Z50</t>
  </si>
  <si>
    <t>Z56</t>
  </si>
  <si>
    <t>Z58</t>
  </si>
  <si>
    <t>Z59</t>
  </si>
  <si>
    <t>Z61</t>
  </si>
  <si>
    <t>Z62</t>
  </si>
  <si>
    <t>Z63</t>
  </si>
  <si>
    <t>Z65</t>
  </si>
  <si>
    <t>Z68</t>
  </si>
  <si>
    <t>A</t>
  </si>
  <si>
    <t>Z73</t>
  </si>
  <si>
    <t>Z75</t>
  </si>
  <si>
    <t>Z76</t>
  </si>
  <si>
    <t>Z78</t>
  </si>
  <si>
    <t>B</t>
  </si>
  <si>
    <t>Z80</t>
  </si>
  <si>
    <t>Z83</t>
  </si>
  <si>
    <t>Z86</t>
  </si>
  <si>
    <t>Z88</t>
  </si>
  <si>
    <t>Z91</t>
  </si>
  <si>
    <t>Z92</t>
  </si>
  <si>
    <t>Z95</t>
  </si>
  <si>
    <t>Z98</t>
  </si>
  <si>
    <t>Z101</t>
  </si>
  <si>
    <t>Horní Oldřichov, Bělá u Děčína</t>
  </si>
  <si>
    <t>Z102</t>
  </si>
  <si>
    <t>Z105</t>
  </si>
  <si>
    <t>Chrochvice, Podmokly</t>
  </si>
  <si>
    <t>Z106</t>
  </si>
  <si>
    <t>Z108</t>
  </si>
  <si>
    <t>Z109</t>
  </si>
  <si>
    <t>Z115</t>
  </si>
  <si>
    <t>Z117</t>
  </si>
  <si>
    <t>Z119</t>
  </si>
  <si>
    <t>Z122</t>
  </si>
  <si>
    <t>Z127</t>
  </si>
  <si>
    <t>Z128</t>
  </si>
  <si>
    <t>Z131</t>
  </si>
  <si>
    <t>Z133</t>
  </si>
  <si>
    <t>Z136</t>
  </si>
  <si>
    <t>Z137</t>
  </si>
  <si>
    <t>Z138</t>
  </si>
  <si>
    <t>Z141</t>
  </si>
  <si>
    <t>Z146</t>
  </si>
  <si>
    <t>Z148</t>
  </si>
  <si>
    <t>Z150</t>
  </si>
  <si>
    <t>Z153</t>
  </si>
  <si>
    <t>Z154</t>
  </si>
  <si>
    <t>Z156</t>
  </si>
  <si>
    <t>Z157</t>
  </si>
  <si>
    <t>Z165</t>
  </si>
  <si>
    <t>Z166</t>
  </si>
  <si>
    <t>Z167</t>
  </si>
  <si>
    <t>Z168</t>
  </si>
  <si>
    <t>P - plocha veřejných prostranství</t>
  </si>
  <si>
    <t>Z169</t>
  </si>
  <si>
    <t>Z170</t>
  </si>
  <si>
    <t>Z172</t>
  </si>
  <si>
    <t>Z173</t>
  </si>
  <si>
    <t>Z174</t>
  </si>
  <si>
    <t>Z177</t>
  </si>
  <si>
    <t>Z179</t>
  </si>
  <si>
    <t>Z181</t>
  </si>
  <si>
    <t>Z183</t>
  </si>
  <si>
    <t>Z184</t>
  </si>
  <si>
    <t>Z187</t>
  </si>
  <si>
    <t>Z190a</t>
  </si>
  <si>
    <t>Z190b</t>
  </si>
  <si>
    <t>Z191</t>
  </si>
  <si>
    <t>Z192</t>
  </si>
  <si>
    <t>Z193</t>
  </si>
  <si>
    <t>Z194</t>
  </si>
  <si>
    <t>Z195</t>
  </si>
  <si>
    <t>ZO - zeleň ochranná a izolační, ostatní veřejná zeleň</t>
  </si>
  <si>
    <t>Z201</t>
  </si>
  <si>
    <t>Z202</t>
  </si>
  <si>
    <t>Z203</t>
  </si>
  <si>
    <t>Z204</t>
  </si>
  <si>
    <t>Z205</t>
  </si>
  <si>
    <t>Z209</t>
  </si>
  <si>
    <t>Z214</t>
  </si>
  <si>
    <t>Z217</t>
  </si>
  <si>
    <t>Z218</t>
  </si>
  <si>
    <t>Z225</t>
  </si>
  <si>
    <t>Z226</t>
  </si>
  <si>
    <t>Z230</t>
  </si>
  <si>
    <t>Z233</t>
  </si>
  <si>
    <t>Z235</t>
  </si>
  <si>
    <t>Z236</t>
  </si>
  <si>
    <t>Z239</t>
  </si>
  <si>
    <t>Z240</t>
  </si>
  <si>
    <t>Z241</t>
  </si>
  <si>
    <t>Název k.ú.</t>
  </si>
  <si>
    <t>Poznámka</t>
  </si>
  <si>
    <t>PŘÍLOHA ÚP Č. 1 - PŘEDPOKLÁDANÝ ZÁBOR ZPF (INVARIANTNÍ PLOCHY A KORIDORY)</t>
  </si>
  <si>
    <t xml:space="preserve">PŘÍLOHA Č. 3 - POROVNÁNÍ ZASTAVITELNÝCH PLOCH Z NÁVRHU ÚP DĚČÍN SE STÁVAJÍCÍ DOKUMENTACÍ PLATNÉHO ÚP PO VYDÁNÍ ZMĚNY Č. 8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</si>
</sst>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8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/>
    <xf numFmtId="0" fontId="0" fillId="0" borderId="0" xfId="0" applyFill="1" applyBorder="1"/>
    <xf numFmtId="2" fontId="0" fillId="8" borderId="1" xfId="0" applyNumberFormat="1" applyFill="1" applyBorder="1"/>
    <xf numFmtId="0" fontId="1" fillId="0" borderId="0" xfId="0" applyFont="1"/>
    <xf numFmtId="0" fontId="1" fillId="0" borderId="0" xfId="0" applyFont="1" applyFill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2" fontId="1" fillId="6" borderId="1" xfId="0" applyNumberFormat="1" applyFont="1" applyFill="1" applyBorder="1"/>
    <xf numFmtId="0" fontId="1" fillId="7" borderId="1" xfId="0" applyFont="1" applyFill="1" applyBorder="1"/>
    <xf numFmtId="2" fontId="1" fillId="7" borderId="1" xfId="0" applyNumberFormat="1" applyFont="1" applyFill="1" applyBorder="1"/>
    <xf numFmtId="2" fontId="1" fillId="9" borderId="1" xfId="0" applyNumberFormat="1" applyFont="1" applyFill="1" applyBorder="1"/>
    <xf numFmtId="0" fontId="1" fillId="7" borderId="1" xfId="0" applyFont="1" applyFill="1" applyBorder="1" applyAlignment="1">
      <alignment wrapText="1"/>
    </xf>
    <xf numFmtId="2" fontId="2" fillId="6" borderId="1" xfId="0" applyNumberFormat="1" applyFont="1" applyFill="1" applyBorder="1"/>
    <xf numFmtId="2" fontId="1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0" fontId="1" fillId="3" borderId="2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2" fontId="1" fillId="0" borderId="0" xfId="0" applyNumberFormat="1" applyFont="1" applyFill="1" applyBorder="1"/>
    <xf numFmtId="0" fontId="0" fillId="2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7" borderId="6" xfId="0" applyFont="1" applyFill="1" applyBorder="1" applyAlignment="1">
      <alignment wrapText="1"/>
    </xf>
    <xf numFmtId="0" fontId="1" fillId="9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2" xfId="0" applyFill="1" applyBorder="1" applyAlignment="1">
      <alignment vertical="top" wrapText="1"/>
    </xf>
    <xf numFmtId="0" fontId="1" fillId="3" borderId="4" xfId="0" applyFont="1" applyFill="1" applyBorder="1" applyAlignment="1"/>
    <xf numFmtId="0" fontId="1" fillId="3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6" borderId="4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6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9" borderId="2" xfId="0" applyFont="1" applyFill="1" applyBorder="1" applyAlignment="1">
      <alignment vertical="center" wrapText="1"/>
    </xf>
    <xf numFmtId="0" fontId="1" fillId="9" borderId="4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9"/>
  <sheetViews>
    <sheetView view="pageLayout" topLeftCell="A34" zoomScaleNormal="100" workbookViewId="0"/>
  </sheetViews>
  <sheetFormatPr defaultRowHeight="15"/>
  <cols>
    <col min="1" max="1" width="12.28515625" customWidth="1"/>
    <col min="2" max="2" width="14.42578125" customWidth="1"/>
    <col min="4" max="4" width="9.28515625" customWidth="1"/>
    <col min="5" max="5" width="16.28515625" style="2" customWidth="1"/>
    <col min="6" max="6" width="7" customWidth="1"/>
    <col min="7" max="7" width="7.42578125" customWidth="1"/>
    <col min="8" max="8" width="7.5703125" customWidth="1"/>
    <col min="9" max="9" width="7.7109375" customWidth="1"/>
    <col min="10" max="10" width="6" customWidth="1"/>
    <col min="11" max="11" width="5.7109375" customWidth="1"/>
    <col min="12" max="13" width="5.85546875" customWidth="1"/>
    <col min="14" max="14" width="6" customWidth="1"/>
    <col min="15" max="15" width="9.85546875" customWidth="1"/>
  </cols>
  <sheetData>
    <row r="1" spans="1:16">
      <c r="A1" s="12" t="s">
        <v>450</v>
      </c>
    </row>
    <row r="2" spans="1:16">
      <c r="A2" s="12"/>
    </row>
    <row r="3" spans="1:16">
      <c r="A3" s="48" t="s">
        <v>286</v>
      </c>
      <c r="B3" s="48" t="s">
        <v>287</v>
      </c>
      <c r="C3" s="48" t="s">
        <v>289</v>
      </c>
      <c r="D3" s="48" t="s">
        <v>290</v>
      </c>
      <c r="E3" s="48" t="s">
        <v>291</v>
      </c>
      <c r="F3" s="47" t="s">
        <v>294</v>
      </c>
      <c r="G3" s="44"/>
      <c r="H3" s="44"/>
      <c r="I3" s="45"/>
      <c r="J3" s="47" t="s">
        <v>292</v>
      </c>
      <c r="K3" s="44"/>
      <c r="L3" s="44"/>
      <c r="M3" s="44"/>
      <c r="N3" s="45"/>
      <c r="O3" s="48" t="s">
        <v>293</v>
      </c>
      <c r="P3" s="6"/>
    </row>
    <row r="4" spans="1:16" ht="45">
      <c r="A4" s="49"/>
      <c r="B4" s="49"/>
      <c r="C4" s="49"/>
      <c r="D4" s="49"/>
      <c r="E4" s="54"/>
      <c r="F4" s="14" t="s">
        <v>282</v>
      </c>
      <c r="G4" s="14" t="s">
        <v>283</v>
      </c>
      <c r="H4" s="14" t="s">
        <v>284</v>
      </c>
      <c r="I4" s="14" t="s">
        <v>285</v>
      </c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49"/>
      <c r="P4" s="6"/>
    </row>
    <row r="5" spans="1:16">
      <c r="A5" s="46" t="s">
        <v>288</v>
      </c>
      <c r="B5" s="37" t="s">
        <v>0</v>
      </c>
      <c r="C5" s="3" t="s">
        <v>41</v>
      </c>
      <c r="D5" s="5">
        <v>0.17</v>
      </c>
      <c r="E5" s="4" t="s">
        <v>42</v>
      </c>
      <c r="F5" s="5"/>
      <c r="G5" s="5"/>
      <c r="H5" s="5">
        <v>0.17006000000000002</v>
      </c>
      <c r="I5" s="5"/>
      <c r="J5" s="5"/>
      <c r="K5" s="5"/>
      <c r="L5" s="5"/>
      <c r="M5" s="5">
        <v>2.7817999999999999E-2</v>
      </c>
      <c r="N5" s="5">
        <v>0.14224200000000001</v>
      </c>
      <c r="O5" s="5">
        <v>0.17</v>
      </c>
      <c r="P5" s="6"/>
    </row>
    <row r="6" spans="1:16">
      <c r="A6" s="38"/>
      <c r="B6" s="38"/>
      <c r="C6" s="3" t="s">
        <v>45</v>
      </c>
      <c r="D6" s="5">
        <v>1.07</v>
      </c>
      <c r="E6" s="4" t="s">
        <v>42</v>
      </c>
      <c r="F6" s="5"/>
      <c r="G6" s="5"/>
      <c r="H6" s="5">
        <v>0.91410599999999997</v>
      </c>
      <c r="I6" s="5"/>
      <c r="J6" s="5"/>
      <c r="K6" s="5"/>
      <c r="L6" s="5"/>
      <c r="M6" s="5">
        <v>0.91410599999999997</v>
      </c>
      <c r="N6" s="5"/>
      <c r="O6" s="5">
        <v>0.91</v>
      </c>
      <c r="P6" s="6"/>
    </row>
    <row r="7" spans="1:16">
      <c r="A7" s="38"/>
      <c r="B7" s="38"/>
      <c r="C7" s="3" t="s">
        <v>46</v>
      </c>
      <c r="D7" s="5">
        <v>0.45</v>
      </c>
      <c r="E7" s="4" t="s">
        <v>47</v>
      </c>
      <c r="F7" s="5">
        <v>0.44513400000000003</v>
      </c>
      <c r="G7" s="5"/>
      <c r="H7" s="5"/>
      <c r="I7" s="5"/>
      <c r="J7" s="5"/>
      <c r="K7" s="5">
        <v>0.29510900000000001</v>
      </c>
      <c r="L7" s="5"/>
      <c r="M7" s="5">
        <v>0.15002499999999999</v>
      </c>
      <c r="N7" s="5"/>
      <c r="O7" s="5">
        <v>0.45</v>
      </c>
      <c r="P7" s="6"/>
    </row>
    <row r="8" spans="1:16">
      <c r="A8" s="38"/>
      <c r="B8" s="38"/>
      <c r="C8" s="3" t="s">
        <v>48</v>
      </c>
      <c r="D8" s="5">
        <v>1.42</v>
      </c>
      <c r="E8" s="4" t="s">
        <v>42</v>
      </c>
      <c r="F8" s="5"/>
      <c r="G8" s="5"/>
      <c r="H8" s="5">
        <v>1.376981</v>
      </c>
      <c r="I8" s="5"/>
      <c r="J8" s="5"/>
      <c r="K8" s="5"/>
      <c r="L8" s="5"/>
      <c r="M8" s="5">
        <v>0.49436000000000002</v>
      </c>
      <c r="N8" s="5">
        <v>0.88262099999999999</v>
      </c>
      <c r="O8" s="5">
        <v>1.38</v>
      </c>
      <c r="P8" s="6"/>
    </row>
    <row r="9" spans="1:16">
      <c r="A9" s="38"/>
      <c r="B9" s="38"/>
      <c r="C9" s="3" t="s">
        <v>49</v>
      </c>
      <c r="D9" s="5">
        <v>0.42</v>
      </c>
      <c r="E9" s="4" t="s">
        <v>42</v>
      </c>
      <c r="F9" s="5"/>
      <c r="G9" s="5"/>
      <c r="H9" s="5">
        <v>0.41925200000000001</v>
      </c>
      <c r="I9" s="5"/>
      <c r="J9" s="5"/>
      <c r="K9" s="5"/>
      <c r="L9" s="5"/>
      <c r="M9" s="5"/>
      <c r="N9" s="5">
        <v>0.41925200000000001</v>
      </c>
      <c r="O9" s="5">
        <v>0.42</v>
      </c>
      <c r="P9" s="6"/>
    </row>
    <row r="10" spans="1:16">
      <c r="A10" s="38"/>
      <c r="B10" s="38"/>
      <c r="C10" s="3" t="s">
        <v>50</v>
      </c>
      <c r="D10" s="5">
        <v>1.02</v>
      </c>
      <c r="E10" s="4" t="s">
        <v>47</v>
      </c>
      <c r="F10" s="5">
        <v>0.76053400000000004</v>
      </c>
      <c r="G10" s="5"/>
      <c r="H10" s="5"/>
      <c r="I10" s="5">
        <v>0.25732699999999997</v>
      </c>
      <c r="J10" s="5"/>
      <c r="K10" s="5">
        <v>1.01684</v>
      </c>
      <c r="L10" s="5"/>
      <c r="M10" s="5">
        <v>1.021E-3</v>
      </c>
      <c r="N10" s="5"/>
      <c r="O10" s="5">
        <v>1.02</v>
      </c>
      <c r="P10" s="6"/>
    </row>
    <row r="11" spans="1:16">
      <c r="A11" s="38"/>
      <c r="B11" s="38"/>
      <c r="C11" s="3" t="s">
        <v>51</v>
      </c>
      <c r="D11" s="5">
        <v>1.1399999999999999</v>
      </c>
      <c r="E11" s="4" t="s">
        <v>47</v>
      </c>
      <c r="F11" s="5"/>
      <c r="G11" s="5"/>
      <c r="H11" s="5">
        <v>0.110606</v>
      </c>
      <c r="I11" s="5">
        <v>1.0278320000000001</v>
      </c>
      <c r="J11" s="5"/>
      <c r="K11" s="5"/>
      <c r="L11" s="5"/>
      <c r="M11" s="5">
        <v>1.034019</v>
      </c>
      <c r="N11" s="5">
        <v>0.104419</v>
      </c>
      <c r="O11" s="5">
        <v>1.1399999999999999</v>
      </c>
      <c r="P11" s="6"/>
    </row>
    <row r="12" spans="1:16">
      <c r="A12" s="38"/>
      <c r="B12" s="38"/>
      <c r="C12" s="3" t="s">
        <v>52</v>
      </c>
      <c r="D12" s="5">
        <v>0.23</v>
      </c>
      <c r="E12" s="4" t="s">
        <v>42</v>
      </c>
      <c r="F12" s="5"/>
      <c r="G12" s="5"/>
      <c r="H12" s="5"/>
      <c r="I12" s="5">
        <v>0.23376</v>
      </c>
      <c r="J12" s="5"/>
      <c r="K12" s="5"/>
      <c r="L12" s="5"/>
      <c r="M12" s="5">
        <v>0.19469</v>
      </c>
      <c r="N12" s="5">
        <v>3.9070000000000001E-2</v>
      </c>
      <c r="O12" s="5">
        <v>0.23</v>
      </c>
      <c r="P12" s="6"/>
    </row>
    <row r="13" spans="1:16">
      <c r="A13" s="38"/>
      <c r="B13" s="38"/>
      <c r="C13" s="3" t="s">
        <v>53</v>
      </c>
      <c r="D13" s="5">
        <v>2.16</v>
      </c>
      <c r="E13" s="4" t="s">
        <v>47</v>
      </c>
      <c r="F13" s="5">
        <v>1.9874810000000001</v>
      </c>
      <c r="G13" s="5"/>
      <c r="H13" s="5">
        <v>0.17524000000000001</v>
      </c>
      <c r="I13" s="5"/>
      <c r="J13" s="5"/>
      <c r="K13" s="5"/>
      <c r="L13" s="5"/>
      <c r="M13" s="5">
        <v>1.8887290000000001</v>
      </c>
      <c r="N13" s="5">
        <v>0.27399200000000001</v>
      </c>
      <c r="O13" s="5">
        <v>2.16</v>
      </c>
      <c r="P13" s="6"/>
    </row>
    <row r="14" spans="1:16">
      <c r="A14" s="38"/>
      <c r="B14" s="38"/>
      <c r="C14" s="3" t="s">
        <v>54</v>
      </c>
      <c r="D14" s="5">
        <v>0.19</v>
      </c>
      <c r="E14" s="4" t="s">
        <v>55</v>
      </c>
      <c r="F14" s="5"/>
      <c r="G14" s="5"/>
      <c r="H14" s="5">
        <v>0.19264000000000001</v>
      </c>
      <c r="I14" s="5"/>
      <c r="J14" s="5"/>
      <c r="K14" s="5"/>
      <c r="L14" s="5"/>
      <c r="M14" s="5">
        <v>0.19264000000000001</v>
      </c>
      <c r="N14" s="5"/>
      <c r="O14" s="5">
        <v>0.19</v>
      </c>
      <c r="P14" s="6"/>
    </row>
    <row r="15" spans="1:16">
      <c r="A15" s="38"/>
      <c r="B15" s="38"/>
      <c r="C15" s="3" t="s">
        <v>56</v>
      </c>
      <c r="D15" s="5">
        <v>0.44</v>
      </c>
      <c r="E15" s="4" t="s">
        <v>12</v>
      </c>
      <c r="F15" s="5"/>
      <c r="G15" s="5"/>
      <c r="H15" s="5">
        <v>0.43809599999999999</v>
      </c>
      <c r="I15" s="5"/>
      <c r="J15" s="5"/>
      <c r="K15" s="5"/>
      <c r="L15" s="5"/>
      <c r="M15" s="5"/>
      <c r="N15" s="5">
        <v>0.43809599999999999</v>
      </c>
      <c r="O15" s="5">
        <v>0.44</v>
      </c>
      <c r="P15" s="6"/>
    </row>
    <row r="16" spans="1:16" ht="30">
      <c r="A16" s="38"/>
      <c r="B16" s="38"/>
      <c r="C16" s="3" t="s">
        <v>57</v>
      </c>
      <c r="D16" s="5">
        <v>0.84</v>
      </c>
      <c r="E16" s="4" t="s">
        <v>58</v>
      </c>
      <c r="F16" s="5"/>
      <c r="G16" s="5"/>
      <c r="H16" s="5">
        <v>0.83620499999999998</v>
      </c>
      <c r="I16" s="5"/>
      <c r="J16" s="5"/>
      <c r="K16" s="5"/>
      <c r="L16" s="5"/>
      <c r="M16" s="5">
        <v>0.83620499999999998</v>
      </c>
      <c r="N16" s="5"/>
      <c r="O16" s="5">
        <v>0.84</v>
      </c>
      <c r="P16" s="6"/>
    </row>
    <row r="17" spans="1:16">
      <c r="A17" s="38"/>
      <c r="B17" s="38"/>
      <c r="C17" s="3" t="s">
        <v>59</v>
      </c>
      <c r="D17" s="5">
        <v>0.79</v>
      </c>
      <c r="E17" s="4" t="s">
        <v>12</v>
      </c>
      <c r="F17" s="5"/>
      <c r="G17" s="5"/>
      <c r="H17" s="5">
        <v>0.79197799999999996</v>
      </c>
      <c r="I17" s="5"/>
      <c r="J17" s="5"/>
      <c r="K17" s="5"/>
      <c r="L17" s="5"/>
      <c r="M17" s="5">
        <v>0.79197799999999996</v>
      </c>
      <c r="N17" s="5"/>
      <c r="O17" s="5">
        <v>0.79</v>
      </c>
      <c r="P17" s="6"/>
    </row>
    <row r="18" spans="1:16">
      <c r="A18" s="38"/>
      <c r="B18" s="38"/>
      <c r="C18" s="3" t="s">
        <v>60</v>
      </c>
      <c r="D18" s="5">
        <v>11.13</v>
      </c>
      <c r="E18" s="4" t="s">
        <v>12</v>
      </c>
      <c r="F18" s="5">
        <v>6.2725300000000006</v>
      </c>
      <c r="G18" s="5"/>
      <c r="H18" s="5">
        <v>4.6281660000000002</v>
      </c>
      <c r="I18" s="5"/>
      <c r="J18" s="5"/>
      <c r="K18" s="5">
        <v>3.1547869999999998</v>
      </c>
      <c r="L18" s="5"/>
      <c r="M18" s="5">
        <v>6.4170119999999997</v>
      </c>
      <c r="N18" s="5">
        <v>1.328897</v>
      </c>
      <c r="O18" s="5">
        <v>10.9</v>
      </c>
      <c r="P18" s="6"/>
    </row>
    <row r="19" spans="1:16">
      <c r="A19" s="38"/>
      <c r="B19" s="38"/>
      <c r="C19" s="3" t="s">
        <v>61</v>
      </c>
      <c r="D19" s="5">
        <v>0.06</v>
      </c>
      <c r="E19" s="4" t="s">
        <v>2</v>
      </c>
      <c r="F19" s="5"/>
      <c r="G19" s="5"/>
      <c r="H19" s="5">
        <v>6.0145999999999998E-2</v>
      </c>
      <c r="I19" s="5"/>
      <c r="J19" s="5"/>
      <c r="K19" s="5"/>
      <c r="L19" s="5"/>
      <c r="M19" s="5">
        <v>6.0145999999999998E-2</v>
      </c>
      <c r="N19" s="5"/>
      <c r="O19" s="5">
        <v>0.06</v>
      </c>
      <c r="P19" s="6"/>
    </row>
    <row r="20" spans="1:16">
      <c r="A20" s="38"/>
      <c r="B20" s="38"/>
      <c r="C20" s="3" t="s">
        <v>1</v>
      </c>
      <c r="D20" s="5">
        <v>0.09</v>
      </c>
      <c r="E20" s="4" t="s">
        <v>2</v>
      </c>
      <c r="F20" s="5">
        <v>8.5722999999999994E-2</v>
      </c>
      <c r="G20" s="5"/>
      <c r="H20" s="5"/>
      <c r="I20" s="5"/>
      <c r="J20" s="5"/>
      <c r="K20" s="5">
        <v>3.5053000000000001E-2</v>
      </c>
      <c r="L20" s="5"/>
      <c r="M20" s="5">
        <v>5.067E-2</v>
      </c>
      <c r="N20" s="5"/>
      <c r="O20" s="5">
        <v>0.09</v>
      </c>
      <c r="P20" s="6"/>
    </row>
    <row r="21" spans="1:16">
      <c r="A21" s="38"/>
      <c r="B21" s="38"/>
      <c r="C21" s="3" t="s">
        <v>3</v>
      </c>
      <c r="D21" s="5">
        <v>0.3</v>
      </c>
      <c r="E21" s="4" t="s">
        <v>2</v>
      </c>
      <c r="F21" s="5">
        <v>9.4510999999999998E-2</v>
      </c>
      <c r="G21" s="5"/>
      <c r="H21" s="5">
        <v>0.16392799999999999</v>
      </c>
      <c r="I21" s="5"/>
      <c r="J21" s="5"/>
      <c r="K21" s="5"/>
      <c r="L21" s="5"/>
      <c r="M21" s="5">
        <v>0.25843899999999997</v>
      </c>
      <c r="N21" s="5"/>
      <c r="O21" s="5">
        <v>0.26</v>
      </c>
      <c r="P21" s="6"/>
    </row>
    <row r="22" spans="1:16">
      <c r="A22" s="38"/>
      <c r="B22" s="38"/>
      <c r="C22" s="3" t="s">
        <v>4</v>
      </c>
      <c r="D22" s="5">
        <v>0.23</v>
      </c>
      <c r="E22" s="4" t="s">
        <v>5</v>
      </c>
      <c r="F22" s="5"/>
      <c r="G22" s="5"/>
      <c r="H22" s="5">
        <v>0.14804600000000001</v>
      </c>
      <c r="I22" s="5"/>
      <c r="J22" s="5"/>
      <c r="K22" s="5"/>
      <c r="L22" s="5"/>
      <c r="M22" s="5"/>
      <c r="N22" s="5">
        <v>0.14804600000000001</v>
      </c>
      <c r="O22" s="5">
        <v>0.15</v>
      </c>
      <c r="P22" s="6"/>
    </row>
    <row r="23" spans="1:16">
      <c r="A23" s="38"/>
      <c r="B23" s="38"/>
      <c r="C23" s="3" t="s">
        <v>6</v>
      </c>
      <c r="D23" s="5">
        <v>1.71</v>
      </c>
      <c r="E23" s="4" t="s">
        <v>2</v>
      </c>
      <c r="F23" s="5">
        <v>1.144779</v>
      </c>
      <c r="G23" s="5"/>
      <c r="H23" s="5">
        <v>0.53840600000000005</v>
      </c>
      <c r="I23" s="5">
        <v>2.3022000000000001E-2</v>
      </c>
      <c r="J23" s="5"/>
      <c r="K23" s="5">
        <v>1.3727929999999999</v>
      </c>
      <c r="L23" s="5">
        <v>0.33341399999999999</v>
      </c>
      <c r="M23" s="5"/>
      <c r="N23" s="5"/>
      <c r="O23" s="5">
        <v>1.71</v>
      </c>
      <c r="P23" s="6"/>
    </row>
    <row r="24" spans="1:16" ht="45">
      <c r="A24" s="38"/>
      <c r="B24" s="38"/>
      <c r="C24" s="3" t="s">
        <v>7</v>
      </c>
      <c r="D24" s="5">
        <v>1.2</v>
      </c>
      <c r="E24" s="4" t="s">
        <v>8</v>
      </c>
      <c r="F24" s="5">
        <v>1.2028099999999999</v>
      </c>
      <c r="G24" s="5"/>
      <c r="H24" s="5"/>
      <c r="I24" s="5"/>
      <c r="J24" s="5"/>
      <c r="K24" s="5">
        <v>1.2028099999999999</v>
      </c>
      <c r="L24" s="5"/>
      <c r="M24" s="5"/>
      <c r="N24" s="5"/>
      <c r="O24" s="5">
        <v>1.2</v>
      </c>
      <c r="P24" s="6"/>
    </row>
    <row r="25" spans="1:16" ht="30">
      <c r="A25" s="38"/>
      <c r="B25" s="38"/>
      <c r="C25" s="3" t="s">
        <v>9</v>
      </c>
      <c r="D25" s="5">
        <v>0.21</v>
      </c>
      <c r="E25" s="4" t="s">
        <v>10</v>
      </c>
      <c r="F25" s="5"/>
      <c r="G25" s="5"/>
      <c r="H25" s="5">
        <v>0.21207799999999999</v>
      </c>
      <c r="I25" s="5"/>
      <c r="J25" s="5"/>
      <c r="K25" s="5">
        <v>0.21207799999999999</v>
      </c>
      <c r="L25" s="5"/>
      <c r="M25" s="5"/>
      <c r="N25" s="5"/>
      <c r="O25" s="5">
        <v>0.21</v>
      </c>
      <c r="P25" s="6"/>
    </row>
    <row r="26" spans="1:16">
      <c r="A26" s="38"/>
      <c r="B26" s="38"/>
      <c r="C26" s="3" t="s">
        <v>11</v>
      </c>
      <c r="D26" s="5">
        <v>0.32</v>
      </c>
      <c r="E26" s="4" t="s">
        <v>12</v>
      </c>
      <c r="F26" s="5"/>
      <c r="G26" s="5"/>
      <c r="H26" s="5">
        <v>0.32259599999999999</v>
      </c>
      <c r="I26" s="5"/>
      <c r="J26" s="5"/>
      <c r="K26" s="5"/>
      <c r="L26" s="5"/>
      <c r="M26" s="5">
        <v>0.32259599999999999</v>
      </c>
      <c r="N26" s="5"/>
      <c r="O26" s="5">
        <v>0.32</v>
      </c>
      <c r="P26" s="6"/>
    </row>
    <row r="27" spans="1:16">
      <c r="A27" s="38"/>
      <c r="B27" s="38"/>
      <c r="C27" s="3" t="s">
        <v>13</v>
      </c>
      <c r="D27" s="5">
        <v>1.1499999999999999</v>
      </c>
      <c r="E27" s="4" t="s">
        <v>14</v>
      </c>
      <c r="F27" s="5">
        <v>1.1462589999999999</v>
      </c>
      <c r="G27" s="5"/>
      <c r="H27" s="5"/>
      <c r="I27" s="5"/>
      <c r="J27" s="5"/>
      <c r="K27" s="5">
        <v>1.1462589999999999</v>
      </c>
      <c r="L27" s="5"/>
      <c r="M27" s="5"/>
      <c r="N27" s="5"/>
      <c r="O27" s="5">
        <v>1.1499999999999999</v>
      </c>
      <c r="P27" s="6"/>
    </row>
    <row r="28" spans="1:16">
      <c r="A28" s="38"/>
      <c r="B28" s="38"/>
      <c r="C28" s="3" t="s">
        <v>15</v>
      </c>
      <c r="D28" s="5">
        <v>0.63</v>
      </c>
      <c r="E28" s="4" t="s">
        <v>12</v>
      </c>
      <c r="F28" s="5"/>
      <c r="G28" s="5"/>
      <c r="H28" s="5">
        <v>0.63139900000000004</v>
      </c>
      <c r="I28" s="5"/>
      <c r="J28" s="5"/>
      <c r="K28" s="5"/>
      <c r="L28" s="5"/>
      <c r="M28" s="5">
        <v>0.15824099999999999</v>
      </c>
      <c r="N28" s="5">
        <v>0.47315800000000002</v>
      </c>
      <c r="O28" s="5">
        <v>0.63</v>
      </c>
      <c r="P28" s="6"/>
    </row>
    <row r="29" spans="1:16">
      <c r="A29" s="38"/>
      <c r="B29" s="38"/>
      <c r="C29" s="3" t="s">
        <v>16</v>
      </c>
      <c r="D29" s="5">
        <v>0.48</v>
      </c>
      <c r="E29" s="4" t="s">
        <v>14</v>
      </c>
      <c r="F29" s="5">
        <v>0.48350700000000002</v>
      </c>
      <c r="G29" s="5"/>
      <c r="H29" s="5"/>
      <c r="I29" s="5"/>
      <c r="J29" s="5"/>
      <c r="K29" s="5">
        <v>0.48350700000000002</v>
      </c>
      <c r="L29" s="5"/>
      <c r="M29" s="5"/>
      <c r="N29" s="5"/>
      <c r="O29" s="5">
        <v>0.48</v>
      </c>
      <c r="P29" s="6"/>
    </row>
    <row r="30" spans="1:16" ht="45">
      <c r="A30" s="38"/>
      <c r="B30" s="38"/>
      <c r="C30" s="3" t="s">
        <v>17</v>
      </c>
      <c r="D30" s="5">
        <v>0.38</v>
      </c>
      <c r="E30" s="4" t="s">
        <v>8</v>
      </c>
      <c r="F30" s="5"/>
      <c r="G30" s="5"/>
      <c r="H30" s="5">
        <v>0.37640999999999997</v>
      </c>
      <c r="I30" s="5"/>
      <c r="J30" s="5"/>
      <c r="K30" s="5">
        <v>0.30034699999999998</v>
      </c>
      <c r="L30" s="5">
        <v>1.3752E-2</v>
      </c>
      <c r="M30" s="5">
        <v>6.2310999999999998E-2</v>
      </c>
      <c r="N30" s="5"/>
      <c r="O30" s="5">
        <v>0.38</v>
      </c>
      <c r="P30" s="6"/>
    </row>
    <row r="31" spans="1:16" ht="30">
      <c r="A31" s="38"/>
      <c r="B31" s="38"/>
      <c r="C31" s="3" t="s">
        <v>18</v>
      </c>
      <c r="D31" s="5">
        <v>1.18</v>
      </c>
      <c r="E31" s="4" t="s">
        <v>10</v>
      </c>
      <c r="F31" s="5">
        <v>1.182707</v>
      </c>
      <c r="G31" s="5"/>
      <c r="H31" s="5"/>
      <c r="I31" s="5"/>
      <c r="J31" s="5"/>
      <c r="K31" s="5">
        <v>1.182707</v>
      </c>
      <c r="L31" s="5"/>
      <c r="M31" s="5"/>
      <c r="N31" s="5"/>
      <c r="O31" s="5">
        <v>1.18</v>
      </c>
      <c r="P31" s="6"/>
    </row>
    <row r="32" spans="1:16">
      <c r="A32" s="38"/>
      <c r="B32" s="38"/>
      <c r="C32" s="3" t="s">
        <v>19</v>
      </c>
      <c r="D32" s="5">
        <v>0.09</v>
      </c>
      <c r="E32" s="4" t="s">
        <v>14</v>
      </c>
      <c r="F32" s="5"/>
      <c r="G32" s="5"/>
      <c r="H32" s="5"/>
      <c r="I32" s="5">
        <v>3.3994999999999997E-2</v>
      </c>
      <c r="J32" s="5"/>
      <c r="K32" s="5"/>
      <c r="L32" s="5"/>
      <c r="M32" s="5">
        <v>3.3994999999999997E-2</v>
      </c>
      <c r="N32" s="5"/>
      <c r="O32" s="5">
        <v>0.03</v>
      </c>
      <c r="P32" s="6"/>
    </row>
    <row r="33" spans="1:16" ht="30">
      <c r="A33" s="38"/>
      <c r="B33" s="38"/>
      <c r="C33" s="3" t="s">
        <v>20</v>
      </c>
      <c r="D33" s="5">
        <v>0.05</v>
      </c>
      <c r="E33" s="4" t="s">
        <v>10</v>
      </c>
      <c r="F33" s="5"/>
      <c r="G33" s="5"/>
      <c r="H33" s="5">
        <v>5.2000999999999999E-2</v>
      </c>
      <c r="I33" s="5"/>
      <c r="J33" s="5"/>
      <c r="K33" s="5">
        <v>5.2000999999999999E-2</v>
      </c>
      <c r="L33" s="5"/>
      <c r="M33" s="5"/>
      <c r="N33" s="5"/>
      <c r="O33" s="5">
        <v>0.05</v>
      </c>
      <c r="P33" s="6"/>
    </row>
    <row r="34" spans="1:16" ht="45">
      <c r="A34" s="38"/>
      <c r="B34" s="38"/>
      <c r="C34" s="3" t="s">
        <v>21</v>
      </c>
      <c r="D34" s="5">
        <v>0.16</v>
      </c>
      <c r="E34" s="4" t="s">
        <v>22</v>
      </c>
      <c r="F34" s="5"/>
      <c r="G34" s="5"/>
      <c r="H34" s="5">
        <v>0.16028299999999998</v>
      </c>
      <c r="I34" s="5"/>
      <c r="J34" s="5"/>
      <c r="K34" s="5"/>
      <c r="L34" s="5"/>
      <c r="M34" s="5">
        <v>2.3219E-2</v>
      </c>
      <c r="N34" s="5">
        <v>0.13706399999999999</v>
      </c>
      <c r="O34" s="5">
        <v>0.16</v>
      </c>
      <c r="P34" s="6"/>
    </row>
    <row r="35" spans="1:16" ht="30">
      <c r="A35" s="38"/>
      <c r="B35" s="38"/>
      <c r="C35" s="3" t="s">
        <v>23</v>
      </c>
      <c r="D35" s="5">
        <v>0.43</v>
      </c>
      <c r="E35" s="4" t="s">
        <v>10</v>
      </c>
      <c r="F35" s="5">
        <v>0.43434200000000001</v>
      </c>
      <c r="G35" s="5"/>
      <c r="H35" s="5"/>
      <c r="I35" s="5"/>
      <c r="J35" s="5"/>
      <c r="K35" s="5">
        <v>8.1994999999999998E-2</v>
      </c>
      <c r="L35" s="5"/>
      <c r="M35" s="5">
        <v>0.35234700000000002</v>
      </c>
      <c r="N35" s="5"/>
      <c r="O35" s="5">
        <v>0.43</v>
      </c>
      <c r="P35" s="6"/>
    </row>
    <row r="36" spans="1:16">
      <c r="A36" s="38"/>
      <c r="B36" s="38"/>
      <c r="C36" s="3" t="s">
        <v>24</v>
      </c>
      <c r="D36" s="5">
        <v>7.0000000000000007E-2</v>
      </c>
      <c r="E36" s="4" t="s">
        <v>12</v>
      </c>
      <c r="F36" s="5">
        <v>7.1138999999999994E-2</v>
      </c>
      <c r="G36" s="5"/>
      <c r="H36" s="5"/>
      <c r="I36" s="5"/>
      <c r="J36" s="5"/>
      <c r="K36" s="5"/>
      <c r="L36" s="5"/>
      <c r="M36" s="5">
        <v>7.1138999999999994E-2</v>
      </c>
      <c r="N36" s="5"/>
      <c r="O36" s="5">
        <v>7.0000000000000007E-2</v>
      </c>
      <c r="P36" s="6"/>
    </row>
    <row r="37" spans="1:16" ht="30">
      <c r="A37" s="38"/>
      <c r="B37" s="38"/>
      <c r="C37" s="3" t="s">
        <v>25</v>
      </c>
      <c r="D37" s="5">
        <v>0.32</v>
      </c>
      <c r="E37" s="4" t="s">
        <v>10</v>
      </c>
      <c r="F37" s="5"/>
      <c r="G37" s="5">
        <v>0.31628600000000001</v>
      </c>
      <c r="H37" s="5"/>
      <c r="I37" s="5"/>
      <c r="J37" s="5"/>
      <c r="K37" s="5"/>
      <c r="L37" s="5"/>
      <c r="M37" s="5">
        <v>0.25178400000000001</v>
      </c>
      <c r="N37" s="5">
        <v>6.4502000000000004E-2</v>
      </c>
      <c r="O37" s="5">
        <v>0.32</v>
      </c>
      <c r="P37" s="6"/>
    </row>
    <row r="38" spans="1:16">
      <c r="A38" s="38"/>
      <c r="B38" s="38"/>
      <c r="C38" s="3" t="s">
        <v>335</v>
      </c>
      <c r="D38" s="5">
        <v>0.48</v>
      </c>
      <c r="E38" s="4" t="s">
        <v>12</v>
      </c>
      <c r="F38" s="5">
        <v>0.41</v>
      </c>
      <c r="G38" s="5"/>
      <c r="H38" s="5"/>
      <c r="I38" s="5"/>
      <c r="J38" s="5"/>
      <c r="K38" s="5"/>
      <c r="L38" s="5"/>
      <c r="M38" s="5">
        <v>0.41</v>
      </c>
      <c r="N38" s="5"/>
      <c r="O38" s="5">
        <v>0.41</v>
      </c>
      <c r="P38" s="6"/>
    </row>
    <row r="39" spans="1:16">
      <c r="A39" s="38"/>
      <c r="B39" s="38"/>
      <c r="C39" s="3" t="s">
        <v>336</v>
      </c>
      <c r="D39" s="5">
        <v>2.4</v>
      </c>
      <c r="E39" s="4" t="s">
        <v>12</v>
      </c>
      <c r="F39" s="5">
        <v>1.8</v>
      </c>
      <c r="G39" s="5"/>
      <c r="H39" s="5"/>
      <c r="I39" s="5"/>
      <c r="J39" s="5"/>
      <c r="K39" s="5"/>
      <c r="L39" s="5"/>
      <c r="M39" s="5">
        <v>1.8</v>
      </c>
      <c r="N39" s="5"/>
      <c r="O39" s="5">
        <v>1.8</v>
      </c>
      <c r="P39" s="6"/>
    </row>
    <row r="40" spans="1:16">
      <c r="A40" s="38"/>
      <c r="B40" s="38"/>
      <c r="C40" s="3" t="s">
        <v>26</v>
      </c>
      <c r="D40" s="5">
        <v>2.79</v>
      </c>
      <c r="E40" s="4" t="s">
        <v>14</v>
      </c>
      <c r="F40" s="5">
        <v>2.6575340000000001</v>
      </c>
      <c r="G40" s="5"/>
      <c r="H40" s="5">
        <v>1.1299E-2</v>
      </c>
      <c r="I40" s="5"/>
      <c r="J40" s="5"/>
      <c r="K40" s="5"/>
      <c r="L40" s="5"/>
      <c r="M40" s="5">
        <v>2.6688329999999998</v>
      </c>
      <c r="N40" s="5"/>
      <c r="O40" s="5">
        <v>2.67</v>
      </c>
      <c r="P40" s="6"/>
    </row>
    <row r="41" spans="1:16">
      <c r="A41" s="38"/>
      <c r="B41" s="38"/>
      <c r="C41" s="3" t="s">
        <v>27</v>
      </c>
      <c r="D41" s="5">
        <v>0.76</v>
      </c>
      <c r="E41" s="4" t="s">
        <v>14</v>
      </c>
      <c r="F41" s="5"/>
      <c r="G41" s="5">
        <v>0.55921900000000002</v>
      </c>
      <c r="H41" s="5"/>
      <c r="I41" s="5">
        <v>0.19353699999999999</v>
      </c>
      <c r="J41" s="5"/>
      <c r="K41" s="5"/>
      <c r="L41" s="5"/>
      <c r="M41" s="5">
        <v>0.756359</v>
      </c>
      <c r="N41" s="5"/>
      <c r="O41" s="5">
        <v>0.76</v>
      </c>
      <c r="P41" s="6"/>
    </row>
    <row r="42" spans="1:16" ht="30">
      <c r="A42" s="38"/>
      <c r="B42" s="38"/>
      <c r="C42" s="3" t="s">
        <v>28</v>
      </c>
      <c r="D42" s="5">
        <v>0.28999999999999998</v>
      </c>
      <c r="E42" s="4" t="s">
        <v>10</v>
      </c>
      <c r="F42" s="5">
        <v>0.28622399999999998</v>
      </c>
      <c r="G42" s="5"/>
      <c r="H42" s="5"/>
      <c r="I42" s="5"/>
      <c r="J42" s="5"/>
      <c r="K42" s="5"/>
      <c r="L42" s="5"/>
      <c r="M42" s="5">
        <v>0.28622399999999998</v>
      </c>
      <c r="N42" s="5"/>
      <c r="O42" s="5">
        <v>0.28999999999999998</v>
      </c>
      <c r="P42" s="6"/>
    </row>
    <row r="43" spans="1:16">
      <c r="A43" s="38"/>
      <c r="B43" s="38"/>
      <c r="C43" s="3" t="s">
        <v>29</v>
      </c>
      <c r="D43" s="5">
        <v>0.96</v>
      </c>
      <c r="E43" s="4" t="s">
        <v>14</v>
      </c>
      <c r="F43" s="5"/>
      <c r="G43" s="5"/>
      <c r="H43" s="5">
        <v>0.95</v>
      </c>
      <c r="I43" s="5">
        <v>0.11212900000000001</v>
      </c>
      <c r="J43" s="5"/>
      <c r="K43" s="5"/>
      <c r="L43" s="5"/>
      <c r="M43" s="5"/>
      <c r="N43" s="5">
        <v>0.95</v>
      </c>
      <c r="O43" s="5">
        <v>0.95</v>
      </c>
      <c r="P43" s="6"/>
    </row>
    <row r="44" spans="1:16" ht="45">
      <c r="A44" s="38"/>
      <c r="B44" s="38"/>
      <c r="C44" s="3" t="s">
        <v>30</v>
      </c>
      <c r="D44" s="5">
        <v>0.67</v>
      </c>
      <c r="E44" s="4" t="s">
        <v>31</v>
      </c>
      <c r="F44" s="5"/>
      <c r="G44" s="5"/>
      <c r="H44" s="5">
        <v>0.67036600000000002</v>
      </c>
      <c r="I44" s="5"/>
      <c r="J44" s="5"/>
      <c r="K44" s="5">
        <v>0.67036600000000002</v>
      </c>
      <c r="L44" s="5"/>
      <c r="M44" s="5"/>
      <c r="N44" s="5"/>
      <c r="O44" s="5">
        <v>0.67</v>
      </c>
      <c r="P44" s="6"/>
    </row>
    <row r="45" spans="1:16" ht="30">
      <c r="A45" s="38"/>
      <c r="B45" s="38"/>
      <c r="C45" s="3" t="s">
        <v>32</v>
      </c>
      <c r="D45" s="5">
        <v>0.11</v>
      </c>
      <c r="E45" s="4" t="s">
        <v>33</v>
      </c>
      <c r="F45" s="5"/>
      <c r="G45" s="5"/>
      <c r="H45" s="5"/>
      <c r="I45" s="5">
        <v>0.106706</v>
      </c>
      <c r="J45" s="5"/>
      <c r="K45" s="5"/>
      <c r="L45" s="5"/>
      <c r="M45" s="5"/>
      <c r="N45" s="5">
        <v>0.106706</v>
      </c>
      <c r="O45" s="5">
        <v>0.11</v>
      </c>
      <c r="P45" s="6"/>
    </row>
    <row r="46" spans="1:16">
      <c r="A46" s="38"/>
      <c r="B46" s="38"/>
      <c r="C46" s="3" t="s">
        <v>34</v>
      </c>
      <c r="D46" s="5">
        <v>1.97</v>
      </c>
      <c r="E46" s="4" t="s">
        <v>35</v>
      </c>
      <c r="F46" s="5">
        <v>1.965463</v>
      </c>
      <c r="G46" s="5"/>
      <c r="H46" s="5"/>
      <c r="I46" s="5"/>
      <c r="J46" s="5"/>
      <c r="K46" s="5"/>
      <c r="L46" s="5">
        <v>1.939665</v>
      </c>
      <c r="M46" s="5"/>
      <c r="N46" s="5">
        <v>2.5798000000000001E-2</v>
      </c>
      <c r="O46" s="5">
        <v>1.97</v>
      </c>
      <c r="P46" s="6"/>
    </row>
    <row r="47" spans="1:16">
      <c r="A47" s="38"/>
      <c r="B47" s="38"/>
      <c r="C47" s="3" t="s">
        <v>36</v>
      </c>
      <c r="D47" s="5">
        <v>0.25</v>
      </c>
      <c r="E47" s="4" t="s">
        <v>37</v>
      </c>
      <c r="F47" s="5"/>
      <c r="G47" s="5"/>
      <c r="H47" s="5">
        <v>0.25003799999999998</v>
      </c>
      <c r="I47" s="5"/>
      <c r="J47" s="5"/>
      <c r="K47" s="5">
        <v>0.25003799999999998</v>
      </c>
      <c r="L47" s="5"/>
      <c r="M47" s="5"/>
      <c r="N47" s="5"/>
      <c r="O47" s="5">
        <v>0.25</v>
      </c>
      <c r="P47" s="6"/>
    </row>
    <row r="48" spans="1:16">
      <c r="A48" s="38"/>
      <c r="B48" s="38"/>
      <c r="C48" s="3" t="s">
        <v>38</v>
      </c>
      <c r="D48" s="5">
        <v>2.56</v>
      </c>
      <c r="E48" s="4" t="s">
        <v>39</v>
      </c>
      <c r="F48" s="5">
        <v>2.3290179999999996</v>
      </c>
      <c r="G48" s="5"/>
      <c r="H48" s="5"/>
      <c r="I48" s="5">
        <v>0.22936500000000001</v>
      </c>
      <c r="J48" s="5"/>
      <c r="K48" s="5">
        <v>2.2724600000000001</v>
      </c>
      <c r="L48" s="5">
        <v>9.9889999999999996E-3</v>
      </c>
      <c r="M48" s="5"/>
      <c r="N48" s="5">
        <v>0.27593400000000001</v>
      </c>
      <c r="O48" s="5">
        <v>2.56</v>
      </c>
      <c r="P48" s="6"/>
    </row>
    <row r="49" spans="1:16">
      <c r="A49" s="38"/>
      <c r="B49" s="38"/>
      <c r="C49" s="3" t="s">
        <v>40</v>
      </c>
      <c r="D49" s="5">
        <v>0.1</v>
      </c>
      <c r="E49" s="4" t="s">
        <v>37</v>
      </c>
      <c r="F49" s="5"/>
      <c r="G49" s="5"/>
      <c r="H49" s="5">
        <v>0.100553</v>
      </c>
      <c r="I49" s="5"/>
      <c r="J49" s="5"/>
      <c r="K49" s="5"/>
      <c r="L49" s="5"/>
      <c r="M49" s="5">
        <v>0.100553</v>
      </c>
      <c r="N49" s="5"/>
      <c r="O49" s="5">
        <v>0.1</v>
      </c>
      <c r="P49" s="6"/>
    </row>
    <row r="50" spans="1:16">
      <c r="A50" s="38"/>
      <c r="B50" s="38"/>
      <c r="C50" s="3" t="s">
        <v>43</v>
      </c>
      <c r="D50" s="5">
        <v>0.33</v>
      </c>
      <c r="E50" s="4" t="s">
        <v>37</v>
      </c>
      <c r="F50" s="5">
        <v>0.32293899999999998</v>
      </c>
      <c r="G50" s="5"/>
      <c r="H50" s="5"/>
      <c r="I50" s="5"/>
      <c r="J50" s="5"/>
      <c r="K50" s="5">
        <v>0.32293899999999998</v>
      </c>
      <c r="L50" s="5"/>
      <c r="M50" s="5"/>
      <c r="N50" s="5"/>
      <c r="O50" s="5">
        <v>0.32</v>
      </c>
      <c r="P50" s="6"/>
    </row>
    <row r="51" spans="1:16">
      <c r="A51" s="38"/>
      <c r="B51" s="38"/>
      <c r="C51" s="3" t="s">
        <v>44</v>
      </c>
      <c r="D51" s="5">
        <v>0.14000000000000001</v>
      </c>
      <c r="E51" s="4" t="s">
        <v>37</v>
      </c>
      <c r="F51" s="5"/>
      <c r="G51" s="5"/>
      <c r="H51" s="5">
        <v>0.14397099999999999</v>
      </c>
      <c r="I51" s="5"/>
      <c r="J51" s="5"/>
      <c r="K51" s="5"/>
      <c r="L51" s="5"/>
      <c r="M51" s="5">
        <v>0.14397099999999999</v>
      </c>
      <c r="N51" s="5"/>
      <c r="O51" s="5">
        <v>0.14000000000000001</v>
      </c>
      <c r="P51" s="6"/>
    </row>
    <row r="52" spans="1:16">
      <c r="A52" s="38"/>
      <c r="B52" s="38"/>
      <c r="C52" s="3" t="s">
        <v>157</v>
      </c>
      <c r="D52" s="5">
        <v>0.22</v>
      </c>
      <c r="E52" s="4" t="s">
        <v>12</v>
      </c>
      <c r="F52" s="5"/>
      <c r="G52" s="5"/>
      <c r="H52" s="5">
        <v>0.21624299999999999</v>
      </c>
      <c r="I52" s="5"/>
      <c r="J52" s="5"/>
      <c r="K52" s="5"/>
      <c r="L52" s="5"/>
      <c r="M52" s="5">
        <v>0.188833</v>
      </c>
      <c r="N52" s="5">
        <v>2.741E-2</v>
      </c>
      <c r="O52" s="5">
        <v>0.22</v>
      </c>
      <c r="P52" s="6"/>
    </row>
    <row r="53" spans="1:16">
      <c r="A53" s="38"/>
      <c r="B53" s="39"/>
      <c r="C53" s="3" t="s">
        <v>158</v>
      </c>
      <c r="D53" s="5">
        <v>0.32</v>
      </c>
      <c r="E53" s="4" t="s">
        <v>159</v>
      </c>
      <c r="F53" s="5">
        <v>0.19892899999999999</v>
      </c>
      <c r="G53" s="5"/>
      <c r="H53" s="5">
        <v>3.5209999999999998E-2</v>
      </c>
      <c r="I53" s="5"/>
      <c r="J53" s="5"/>
      <c r="K53" s="5">
        <v>0.23413900000000001</v>
      </c>
      <c r="L53" s="5"/>
      <c r="M53" s="5"/>
      <c r="N53" s="5"/>
      <c r="O53" s="5">
        <v>0.23</v>
      </c>
      <c r="P53" s="6"/>
    </row>
    <row r="54" spans="1:16">
      <c r="A54" s="38"/>
      <c r="B54" s="30" t="s">
        <v>298</v>
      </c>
      <c r="C54" s="7"/>
      <c r="D54" s="9"/>
      <c r="E54" s="8"/>
      <c r="F54" s="9">
        <f t="shared" ref="F54:O54" si="0">SUM(F5:F53)</f>
        <v>25.281563000000002</v>
      </c>
      <c r="G54" s="9">
        <f t="shared" si="0"/>
        <v>0.87550499999999998</v>
      </c>
      <c r="H54" s="9">
        <f t="shared" si="0"/>
        <v>15.096303000000001</v>
      </c>
      <c r="I54" s="9">
        <f t="shared" si="0"/>
        <v>2.217673</v>
      </c>
      <c r="J54" s="9">
        <f t="shared" si="0"/>
        <v>0</v>
      </c>
      <c r="K54" s="9">
        <f t="shared" si="0"/>
        <v>14.286228000000001</v>
      </c>
      <c r="L54" s="9">
        <f t="shared" si="0"/>
        <v>2.2968199999999999</v>
      </c>
      <c r="M54" s="9">
        <f t="shared" si="0"/>
        <v>20.942262999999997</v>
      </c>
      <c r="N54" s="9">
        <f t="shared" si="0"/>
        <v>5.8372069999999994</v>
      </c>
      <c r="O54" s="9">
        <f t="shared" si="0"/>
        <v>43.37</v>
      </c>
      <c r="P54" s="6"/>
    </row>
    <row r="55" spans="1:16" ht="45">
      <c r="A55" s="38"/>
      <c r="B55" s="36" t="s">
        <v>168</v>
      </c>
      <c r="C55" s="3" t="s">
        <v>169</v>
      </c>
      <c r="D55" s="5">
        <v>4.8899999999999997</v>
      </c>
      <c r="E55" s="4" t="s">
        <v>170</v>
      </c>
      <c r="F55" s="5">
        <v>0.24807100000000001</v>
      </c>
      <c r="G55" s="5"/>
      <c r="H55" s="5">
        <v>0.51261599999999996</v>
      </c>
      <c r="I55" s="5"/>
      <c r="J55" s="5"/>
      <c r="K55" s="5"/>
      <c r="L55" s="5"/>
      <c r="M55" s="5"/>
      <c r="N55" s="5">
        <v>0.760687</v>
      </c>
      <c r="O55" s="5">
        <v>0.76</v>
      </c>
      <c r="P55" s="6"/>
    </row>
    <row r="56" spans="1:16">
      <c r="A56" s="38"/>
      <c r="B56" s="30" t="s">
        <v>298</v>
      </c>
      <c r="C56" s="7"/>
      <c r="D56" s="9"/>
      <c r="E56" s="8"/>
      <c r="F56" s="9">
        <f t="shared" ref="F56:O56" si="1">SUM(F55)</f>
        <v>0.24807100000000001</v>
      </c>
      <c r="G56" s="9">
        <f t="shared" si="1"/>
        <v>0</v>
      </c>
      <c r="H56" s="9">
        <f t="shared" si="1"/>
        <v>0.51261599999999996</v>
      </c>
      <c r="I56" s="9">
        <f t="shared" si="1"/>
        <v>0</v>
      </c>
      <c r="J56" s="9">
        <f t="shared" si="1"/>
        <v>0</v>
      </c>
      <c r="K56" s="9">
        <f t="shared" si="1"/>
        <v>0</v>
      </c>
      <c r="L56" s="9">
        <f t="shared" si="1"/>
        <v>0</v>
      </c>
      <c r="M56" s="9">
        <f t="shared" si="1"/>
        <v>0</v>
      </c>
      <c r="N56" s="9">
        <f t="shared" si="1"/>
        <v>0.760687</v>
      </c>
      <c r="O56" s="9">
        <f t="shared" si="1"/>
        <v>0.76</v>
      </c>
      <c r="P56" s="6"/>
    </row>
    <row r="57" spans="1:16" ht="45">
      <c r="A57" s="38"/>
      <c r="B57" s="31" t="s">
        <v>176</v>
      </c>
      <c r="C57" s="3" t="s">
        <v>177</v>
      </c>
      <c r="D57" s="5">
        <v>1.51</v>
      </c>
      <c r="E57" s="4" t="s">
        <v>146</v>
      </c>
      <c r="F57" s="5"/>
      <c r="G57" s="5">
        <v>1.4482440000000001</v>
      </c>
      <c r="H57" s="5">
        <v>6.5908999999999995E-2</v>
      </c>
      <c r="I57" s="5"/>
      <c r="J57" s="5"/>
      <c r="K57" s="5">
        <v>1.5141530000000001</v>
      </c>
      <c r="L57" s="5"/>
      <c r="M57" s="5"/>
      <c r="N57" s="5"/>
      <c r="O57" s="5">
        <v>1.51</v>
      </c>
      <c r="P57" s="6"/>
    </row>
    <row r="58" spans="1:16">
      <c r="A58" s="38"/>
      <c r="B58" s="30" t="s">
        <v>298</v>
      </c>
      <c r="C58" s="7"/>
      <c r="D58" s="9"/>
      <c r="E58" s="8"/>
      <c r="F58" s="9">
        <f t="shared" ref="F58:O58" si="2">SUM(F57)</f>
        <v>0</v>
      </c>
      <c r="G58" s="9">
        <f t="shared" si="2"/>
        <v>1.4482440000000001</v>
      </c>
      <c r="H58" s="9">
        <f t="shared" si="2"/>
        <v>6.5908999999999995E-2</v>
      </c>
      <c r="I58" s="9">
        <f t="shared" si="2"/>
        <v>0</v>
      </c>
      <c r="J58" s="9">
        <f t="shared" si="2"/>
        <v>0</v>
      </c>
      <c r="K58" s="9">
        <f t="shared" si="2"/>
        <v>1.5141530000000001</v>
      </c>
      <c r="L58" s="9">
        <f t="shared" si="2"/>
        <v>0</v>
      </c>
      <c r="M58" s="9">
        <f t="shared" si="2"/>
        <v>0</v>
      </c>
      <c r="N58" s="9">
        <f t="shared" si="2"/>
        <v>0</v>
      </c>
      <c r="O58" s="9">
        <f t="shared" si="2"/>
        <v>1.51</v>
      </c>
      <c r="P58" s="6"/>
    </row>
    <row r="59" spans="1:16">
      <c r="A59" s="38"/>
      <c r="B59" s="40" t="s">
        <v>178</v>
      </c>
      <c r="C59" s="3" t="s">
        <v>184</v>
      </c>
      <c r="D59" s="5">
        <v>1.74</v>
      </c>
      <c r="E59" s="4" t="s">
        <v>5</v>
      </c>
      <c r="F59" s="5"/>
      <c r="G59" s="5"/>
      <c r="H59" s="5">
        <v>0.61555199999999999</v>
      </c>
      <c r="I59" s="5">
        <v>7.6872999999999997E-2</v>
      </c>
      <c r="J59" s="5"/>
      <c r="K59" s="5"/>
      <c r="L59" s="5"/>
      <c r="M59" s="5"/>
      <c r="N59" s="5">
        <v>0.69242499999999996</v>
      </c>
      <c r="O59" s="5">
        <v>0.69</v>
      </c>
      <c r="P59" s="6"/>
    </row>
    <row r="60" spans="1:16">
      <c r="A60" s="38"/>
      <c r="B60" s="42"/>
      <c r="C60" s="3" t="s">
        <v>179</v>
      </c>
      <c r="D60" s="5">
        <v>1.46</v>
      </c>
      <c r="E60" s="4" t="s">
        <v>39</v>
      </c>
      <c r="F60" s="5">
        <v>0.83259899999999998</v>
      </c>
      <c r="G60" s="5"/>
      <c r="H60" s="5">
        <v>0.46345799999999998</v>
      </c>
      <c r="I60" s="5"/>
      <c r="J60" s="5"/>
      <c r="K60" s="5">
        <v>1.296057</v>
      </c>
      <c r="L60" s="5"/>
      <c r="M60" s="5"/>
      <c r="N60" s="5"/>
      <c r="O60" s="5">
        <v>1.3</v>
      </c>
      <c r="P60" s="6"/>
    </row>
    <row r="61" spans="1:16">
      <c r="A61" s="38"/>
      <c r="B61" s="30" t="s">
        <v>298</v>
      </c>
      <c r="C61" s="7"/>
      <c r="D61" s="9"/>
      <c r="E61" s="8"/>
      <c r="F61" s="9">
        <f t="shared" ref="F61:L61" si="3">SUM(F59:F60)</f>
        <v>0.83259899999999998</v>
      </c>
      <c r="G61" s="9">
        <f t="shared" si="3"/>
        <v>0</v>
      </c>
      <c r="H61" s="9">
        <f t="shared" si="3"/>
        <v>1.07901</v>
      </c>
      <c r="I61" s="9">
        <f t="shared" si="3"/>
        <v>7.6872999999999997E-2</v>
      </c>
      <c r="J61" s="9">
        <f t="shared" si="3"/>
        <v>0</v>
      </c>
      <c r="K61" s="9">
        <f t="shared" si="3"/>
        <v>1.296057</v>
      </c>
      <c r="L61" s="9">
        <f t="shared" si="3"/>
        <v>0</v>
      </c>
      <c r="M61" s="9">
        <f>SUM(L59:L60)</f>
        <v>0</v>
      </c>
      <c r="N61" s="9">
        <f>SUM(N59:N60)</f>
        <v>0.69242499999999996</v>
      </c>
      <c r="O61" s="9">
        <f>SUM(O59:O60)</f>
        <v>1.99</v>
      </c>
      <c r="P61" s="6"/>
    </row>
    <row r="62" spans="1:16">
      <c r="A62" s="38"/>
      <c r="B62" s="40" t="s">
        <v>180</v>
      </c>
      <c r="C62" s="3" t="s">
        <v>181</v>
      </c>
      <c r="D62" s="5">
        <v>0.37</v>
      </c>
      <c r="E62" s="4" t="s">
        <v>12</v>
      </c>
      <c r="F62" s="5"/>
      <c r="G62" s="5"/>
      <c r="H62" s="5">
        <v>0.36805100000000002</v>
      </c>
      <c r="I62" s="5"/>
      <c r="J62" s="5"/>
      <c r="K62" s="5">
        <v>0.36805100000000002</v>
      </c>
      <c r="L62" s="5"/>
      <c r="M62" s="5"/>
      <c r="N62" s="5"/>
      <c r="O62" s="5">
        <v>0.37</v>
      </c>
      <c r="P62" s="6"/>
    </row>
    <row r="63" spans="1:16">
      <c r="A63" s="38"/>
      <c r="B63" s="41"/>
      <c r="C63" s="3" t="s">
        <v>183</v>
      </c>
      <c r="D63" s="5">
        <v>0.31</v>
      </c>
      <c r="E63" s="4" t="s">
        <v>14</v>
      </c>
      <c r="F63" s="5"/>
      <c r="G63" s="5">
        <v>0.31370900000000002</v>
      </c>
      <c r="H63" s="5"/>
      <c r="I63" s="5"/>
      <c r="J63" s="5"/>
      <c r="K63" s="5"/>
      <c r="L63" s="5"/>
      <c r="M63" s="5">
        <v>0.31370900000000002</v>
      </c>
      <c r="N63" s="5"/>
      <c r="O63" s="5">
        <v>0.31</v>
      </c>
      <c r="P63" s="6"/>
    </row>
    <row r="64" spans="1:16">
      <c r="A64" s="38"/>
      <c r="B64" s="42"/>
      <c r="C64" s="3" t="s">
        <v>182</v>
      </c>
      <c r="D64" s="5">
        <v>1.35</v>
      </c>
      <c r="E64" s="4" t="s">
        <v>14</v>
      </c>
      <c r="F64" s="5">
        <v>1.3224469999999999</v>
      </c>
      <c r="G64" s="5"/>
      <c r="H64" s="5"/>
      <c r="I64" s="5"/>
      <c r="J64" s="5"/>
      <c r="K64" s="5"/>
      <c r="L64" s="5"/>
      <c r="M64" s="5">
        <v>1.3224469999999999</v>
      </c>
      <c r="N64" s="5"/>
      <c r="O64" s="5">
        <v>1.32</v>
      </c>
      <c r="P64" s="6"/>
    </row>
    <row r="65" spans="1:16">
      <c r="A65" s="38"/>
      <c r="B65" s="30" t="s">
        <v>298</v>
      </c>
      <c r="C65" s="7"/>
      <c r="D65" s="9"/>
      <c r="E65" s="8"/>
      <c r="F65" s="9">
        <f t="shared" ref="F65:O65" si="4">SUM(F62:F64)</f>
        <v>1.3224469999999999</v>
      </c>
      <c r="G65" s="9">
        <f t="shared" si="4"/>
        <v>0.31370900000000002</v>
      </c>
      <c r="H65" s="9">
        <f t="shared" si="4"/>
        <v>0.36805100000000002</v>
      </c>
      <c r="I65" s="9">
        <f t="shared" si="4"/>
        <v>0</v>
      </c>
      <c r="J65" s="9">
        <f t="shared" si="4"/>
        <v>0</v>
      </c>
      <c r="K65" s="9">
        <f t="shared" si="4"/>
        <v>0.36805100000000002</v>
      </c>
      <c r="L65" s="9">
        <f t="shared" si="4"/>
        <v>0</v>
      </c>
      <c r="M65" s="9">
        <f t="shared" si="4"/>
        <v>1.6361559999999999</v>
      </c>
      <c r="N65" s="9">
        <f t="shared" si="4"/>
        <v>0</v>
      </c>
      <c r="O65" s="9">
        <f t="shared" si="4"/>
        <v>2</v>
      </c>
      <c r="P65" s="6"/>
    </row>
    <row r="66" spans="1:16" ht="30">
      <c r="A66" s="38"/>
      <c r="B66" s="40" t="s">
        <v>192</v>
      </c>
      <c r="C66" s="3" t="s">
        <v>193</v>
      </c>
      <c r="D66" s="5">
        <v>0.39</v>
      </c>
      <c r="E66" s="4" t="s">
        <v>33</v>
      </c>
      <c r="F66" s="5"/>
      <c r="G66" s="5"/>
      <c r="H66" s="5">
        <v>0.38609399999999999</v>
      </c>
      <c r="I66" s="5"/>
      <c r="J66" s="5"/>
      <c r="K66" s="5"/>
      <c r="L66" s="5"/>
      <c r="M66" s="5"/>
      <c r="N66" s="5">
        <v>0.38609399999999999</v>
      </c>
      <c r="O66" s="5">
        <v>0.39</v>
      </c>
      <c r="P66" s="6"/>
    </row>
    <row r="67" spans="1:16" ht="30">
      <c r="A67" s="38"/>
      <c r="B67" s="41"/>
      <c r="C67" s="3" t="s">
        <v>194</v>
      </c>
      <c r="D67" s="5">
        <v>0.73</v>
      </c>
      <c r="E67" s="4" t="s">
        <v>33</v>
      </c>
      <c r="F67" s="5"/>
      <c r="G67" s="5"/>
      <c r="H67" s="5">
        <v>0.73192400000000002</v>
      </c>
      <c r="I67" s="5"/>
      <c r="J67" s="5"/>
      <c r="K67" s="5"/>
      <c r="L67" s="5"/>
      <c r="M67" s="5"/>
      <c r="N67" s="5">
        <v>0.73192400000000002</v>
      </c>
      <c r="O67" s="5">
        <v>0.73</v>
      </c>
      <c r="P67" s="6"/>
    </row>
    <row r="68" spans="1:16">
      <c r="A68" s="38"/>
      <c r="B68" s="42"/>
      <c r="C68" s="3" t="s">
        <v>195</v>
      </c>
      <c r="D68" s="5">
        <v>0.24</v>
      </c>
      <c r="E68" s="4" t="s">
        <v>37</v>
      </c>
      <c r="F68" s="5"/>
      <c r="G68" s="5"/>
      <c r="H68" s="5">
        <v>0.2339</v>
      </c>
      <c r="I68" s="5"/>
      <c r="J68" s="5"/>
      <c r="K68" s="5"/>
      <c r="L68" s="5"/>
      <c r="M68" s="5">
        <v>0.2339</v>
      </c>
      <c r="N68" s="5"/>
      <c r="O68" s="5">
        <v>0.23</v>
      </c>
      <c r="P68" s="6"/>
    </row>
    <row r="69" spans="1:16">
      <c r="A69" s="38"/>
      <c r="B69" s="30" t="s">
        <v>298</v>
      </c>
      <c r="C69" s="7"/>
      <c r="D69" s="9"/>
      <c r="E69" s="8"/>
      <c r="F69" s="9">
        <f t="shared" ref="F69:O69" si="5">SUM(F66:F68)</f>
        <v>0</v>
      </c>
      <c r="G69" s="9">
        <f t="shared" si="5"/>
        <v>0</v>
      </c>
      <c r="H69" s="9">
        <f t="shared" si="5"/>
        <v>1.351918</v>
      </c>
      <c r="I69" s="9">
        <f t="shared" si="5"/>
        <v>0</v>
      </c>
      <c r="J69" s="9">
        <f t="shared" si="5"/>
        <v>0</v>
      </c>
      <c r="K69" s="9">
        <f t="shared" si="5"/>
        <v>0</v>
      </c>
      <c r="L69" s="9">
        <f t="shared" si="5"/>
        <v>0</v>
      </c>
      <c r="M69" s="9">
        <f t="shared" si="5"/>
        <v>0.2339</v>
      </c>
      <c r="N69" s="9">
        <f t="shared" si="5"/>
        <v>1.118018</v>
      </c>
      <c r="O69" s="9">
        <f t="shared" si="5"/>
        <v>1.35</v>
      </c>
      <c r="P69" s="6"/>
    </row>
    <row r="70" spans="1:16" ht="45">
      <c r="A70" s="38"/>
      <c r="B70" s="37" t="s">
        <v>196</v>
      </c>
      <c r="C70" s="3" t="s">
        <v>197</v>
      </c>
      <c r="D70" s="5">
        <v>1.77</v>
      </c>
      <c r="E70" s="4" t="s">
        <v>31</v>
      </c>
      <c r="F70" s="5"/>
      <c r="G70" s="5"/>
      <c r="H70" s="5">
        <v>1.766464</v>
      </c>
      <c r="I70" s="5"/>
      <c r="J70" s="5"/>
      <c r="K70" s="5">
        <v>1.766456</v>
      </c>
      <c r="L70" s="5"/>
      <c r="M70" s="5"/>
      <c r="N70" s="5"/>
      <c r="O70" s="5">
        <v>1.77</v>
      </c>
      <c r="P70" s="6"/>
    </row>
    <row r="71" spans="1:16">
      <c r="A71" s="38"/>
      <c r="B71" s="39"/>
      <c r="C71" s="3" t="s">
        <v>198</v>
      </c>
      <c r="D71" s="5">
        <v>0.12</v>
      </c>
      <c r="E71" s="4" t="s">
        <v>37</v>
      </c>
      <c r="F71" s="5"/>
      <c r="G71" s="5"/>
      <c r="H71" s="5">
        <v>0.124349</v>
      </c>
      <c r="I71" s="5"/>
      <c r="J71" s="5"/>
      <c r="K71" s="5"/>
      <c r="L71" s="5">
        <v>0.124349</v>
      </c>
      <c r="M71" s="5"/>
      <c r="N71" s="5"/>
      <c r="O71" s="5">
        <v>0.12</v>
      </c>
      <c r="P71" s="6"/>
    </row>
    <row r="72" spans="1:16">
      <c r="A72" s="38"/>
      <c r="B72" s="30" t="s">
        <v>298</v>
      </c>
      <c r="C72" s="7"/>
      <c r="D72" s="9"/>
      <c r="E72" s="8"/>
      <c r="F72" s="9">
        <f t="shared" ref="F72:O72" si="6">SUM(F70:F71)</f>
        <v>0</v>
      </c>
      <c r="G72" s="9">
        <f t="shared" si="6"/>
        <v>0</v>
      </c>
      <c r="H72" s="9">
        <f t="shared" si="6"/>
        <v>1.8908130000000001</v>
      </c>
      <c r="I72" s="9">
        <f t="shared" si="6"/>
        <v>0</v>
      </c>
      <c r="J72" s="9">
        <f t="shared" si="6"/>
        <v>0</v>
      </c>
      <c r="K72" s="9">
        <f t="shared" si="6"/>
        <v>1.766456</v>
      </c>
      <c r="L72" s="9">
        <f t="shared" si="6"/>
        <v>0.124349</v>
      </c>
      <c r="M72" s="9">
        <f t="shared" si="6"/>
        <v>0</v>
      </c>
      <c r="N72" s="9">
        <f t="shared" si="6"/>
        <v>0</v>
      </c>
      <c r="O72" s="9">
        <f t="shared" si="6"/>
        <v>1.8900000000000001</v>
      </c>
      <c r="P72" s="6"/>
    </row>
    <row r="73" spans="1:16">
      <c r="A73" s="38"/>
      <c r="B73" s="37" t="s">
        <v>199</v>
      </c>
      <c r="C73" s="3" t="s">
        <v>200</v>
      </c>
      <c r="D73" s="5">
        <v>0.2</v>
      </c>
      <c r="E73" s="4" t="s">
        <v>55</v>
      </c>
      <c r="F73" s="5"/>
      <c r="G73" s="5"/>
      <c r="H73" s="5">
        <v>0.199633</v>
      </c>
      <c r="I73" s="5"/>
      <c r="J73" s="5"/>
      <c r="K73" s="5"/>
      <c r="L73" s="5"/>
      <c r="M73" s="5"/>
      <c r="N73" s="5">
        <v>0.199633</v>
      </c>
      <c r="O73" s="5">
        <v>0.2</v>
      </c>
      <c r="P73" s="6"/>
    </row>
    <row r="74" spans="1:16">
      <c r="A74" s="38"/>
      <c r="B74" s="38"/>
      <c r="C74" s="3" t="s">
        <v>214</v>
      </c>
      <c r="D74" s="5">
        <v>0.1</v>
      </c>
      <c r="E74" s="4" t="s">
        <v>55</v>
      </c>
      <c r="F74" s="5">
        <v>9.8983000000000002E-2</v>
      </c>
      <c r="G74" s="5"/>
      <c r="H74" s="5"/>
      <c r="I74" s="5"/>
      <c r="J74" s="5"/>
      <c r="K74" s="5"/>
      <c r="L74" s="5"/>
      <c r="M74" s="5"/>
      <c r="N74" s="5">
        <v>9.8983000000000002E-2</v>
      </c>
      <c r="O74" s="5">
        <v>0.1</v>
      </c>
      <c r="P74" s="6"/>
    </row>
    <row r="75" spans="1:16">
      <c r="A75" s="38"/>
      <c r="B75" s="38"/>
      <c r="C75" s="3" t="s">
        <v>232</v>
      </c>
      <c r="D75" s="5">
        <v>0.45</v>
      </c>
      <c r="E75" s="4" t="s">
        <v>55</v>
      </c>
      <c r="F75" s="5"/>
      <c r="G75" s="5"/>
      <c r="H75" s="5">
        <v>0.133328</v>
      </c>
      <c r="I75" s="5">
        <v>0.12801999999999999</v>
      </c>
      <c r="J75" s="5"/>
      <c r="K75" s="5"/>
      <c r="L75" s="5"/>
      <c r="M75" s="5"/>
      <c r="N75" s="5">
        <v>0.26134800000000002</v>
      </c>
      <c r="O75" s="5">
        <v>0.26</v>
      </c>
      <c r="P75" s="6"/>
    </row>
    <row r="76" spans="1:16">
      <c r="A76" s="38"/>
      <c r="B76" s="38"/>
      <c r="C76" s="3" t="s">
        <v>238</v>
      </c>
      <c r="D76" s="5">
        <v>0.4</v>
      </c>
      <c r="E76" s="4" t="s">
        <v>55</v>
      </c>
      <c r="F76" s="5"/>
      <c r="G76" s="5"/>
      <c r="H76" s="5">
        <v>0.40371299999999999</v>
      </c>
      <c r="I76" s="5"/>
      <c r="J76" s="5"/>
      <c r="K76" s="5"/>
      <c r="L76" s="5"/>
      <c r="M76" s="5"/>
      <c r="N76" s="5">
        <v>0.40371299999999999</v>
      </c>
      <c r="O76" s="5">
        <v>0.4</v>
      </c>
      <c r="P76" s="6"/>
    </row>
    <row r="77" spans="1:16">
      <c r="A77" s="38"/>
      <c r="B77" s="38"/>
      <c r="C77" s="3" t="s">
        <v>246</v>
      </c>
      <c r="D77" s="5">
        <v>0.68</v>
      </c>
      <c r="E77" s="4" t="s">
        <v>55</v>
      </c>
      <c r="F77" s="5">
        <v>0.21523100000000001</v>
      </c>
      <c r="G77" s="5"/>
      <c r="H77" s="5">
        <v>0.46888600000000002</v>
      </c>
      <c r="I77" s="5"/>
      <c r="J77" s="5"/>
      <c r="K77" s="5"/>
      <c r="L77" s="5"/>
      <c r="M77" s="5"/>
      <c r="N77" s="5">
        <v>0.68411699999999998</v>
      </c>
      <c r="O77" s="5">
        <v>0.68</v>
      </c>
      <c r="P77" s="6"/>
    </row>
    <row r="78" spans="1:16">
      <c r="A78" s="38"/>
      <c r="B78" s="38"/>
      <c r="C78" s="3" t="s">
        <v>248</v>
      </c>
      <c r="D78" s="5">
        <v>0.24</v>
      </c>
      <c r="E78" s="4" t="s">
        <v>55</v>
      </c>
      <c r="F78" s="5"/>
      <c r="G78" s="5"/>
      <c r="H78" s="5">
        <v>0.23600499999999999</v>
      </c>
      <c r="I78" s="5"/>
      <c r="J78" s="5"/>
      <c r="K78" s="5"/>
      <c r="L78" s="5"/>
      <c r="M78" s="5"/>
      <c r="N78" s="5">
        <v>0.23600499999999999</v>
      </c>
      <c r="O78" s="5">
        <v>0.24</v>
      </c>
      <c r="P78" s="6"/>
    </row>
    <row r="79" spans="1:16">
      <c r="A79" s="38"/>
      <c r="B79" s="38"/>
      <c r="C79" s="3" t="s">
        <v>250</v>
      </c>
      <c r="D79" s="5">
        <v>0.18</v>
      </c>
      <c r="E79" s="4" t="s">
        <v>55</v>
      </c>
      <c r="F79" s="5"/>
      <c r="G79" s="5"/>
      <c r="H79" s="5">
        <v>0.18005299999999999</v>
      </c>
      <c r="I79" s="5"/>
      <c r="J79" s="5"/>
      <c r="K79" s="5"/>
      <c r="L79" s="5"/>
      <c r="M79" s="5">
        <v>0.18005299999999999</v>
      </c>
      <c r="N79" s="5"/>
      <c r="O79" s="5">
        <v>0.18</v>
      </c>
      <c r="P79" s="6"/>
    </row>
    <row r="80" spans="1:16">
      <c r="A80" s="38"/>
      <c r="B80" s="38"/>
      <c r="C80" s="3" t="s">
        <v>201</v>
      </c>
      <c r="D80" s="5">
        <v>0.05</v>
      </c>
      <c r="E80" s="4" t="s">
        <v>55</v>
      </c>
      <c r="F80" s="5"/>
      <c r="G80" s="5"/>
      <c r="H80" s="5">
        <v>4.6755999999999999E-2</v>
      </c>
      <c r="I80" s="5"/>
      <c r="J80" s="5"/>
      <c r="K80" s="5"/>
      <c r="L80" s="5"/>
      <c r="M80" s="5"/>
      <c r="N80" s="5">
        <v>4.6755999999999999E-2</v>
      </c>
      <c r="O80" s="5">
        <v>0.05</v>
      </c>
      <c r="P80" s="6"/>
    </row>
    <row r="81" spans="1:16">
      <c r="A81" s="38"/>
      <c r="B81" s="38"/>
      <c r="C81" s="3" t="s">
        <v>205</v>
      </c>
      <c r="D81" s="5">
        <v>0.2</v>
      </c>
      <c r="E81" s="4" t="s">
        <v>55</v>
      </c>
      <c r="F81" s="5"/>
      <c r="G81" s="5"/>
      <c r="H81" s="5"/>
      <c r="I81" s="5">
        <v>0.20105500000000001</v>
      </c>
      <c r="J81" s="5"/>
      <c r="K81" s="5"/>
      <c r="L81" s="5"/>
      <c r="M81" s="5">
        <v>0.20105500000000001</v>
      </c>
      <c r="N81" s="5"/>
      <c r="O81" s="5">
        <v>0.2</v>
      </c>
      <c r="P81" s="6"/>
    </row>
    <row r="82" spans="1:16">
      <c r="A82" s="38"/>
      <c r="B82" s="38"/>
      <c r="C82" s="3" t="s">
        <v>206</v>
      </c>
      <c r="D82" s="5">
        <v>0.2</v>
      </c>
      <c r="E82" s="4" t="s">
        <v>55</v>
      </c>
      <c r="F82" s="5"/>
      <c r="G82" s="5"/>
      <c r="H82" s="5">
        <v>0.196878</v>
      </c>
      <c r="I82" s="5"/>
      <c r="J82" s="5"/>
      <c r="K82" s="5"/>
      <c r="L82" s="5"/>
      <c r="M82" s="5"/>
      <c r="N82" s="5">
        <v>0.196878</v>
      </c>
      <c r="O82" s="5">
        <v>0.2</v>
      </c>
      <c r="P82" s="6"/>
    </row>
    <row r="83" spans="1:16">
      <c r="A83" s="38"/>
      <c r="B83" s="38"/>
      <c r="C83" s="3" t="s">
        <v>213</v>
      </c>
      <c r="D83" s="5">
        <v>0.24</v>
      </c>
      <c r="E83" s="4" t="s">
        <v>55</v>
      </c>
      <c r="F83" s="5"/>
      <c r="G83" s="5"/>
      <c r="H83" s="5">
        <v>0.23452500000000001</v>
      </c>
      <c r="I83" s="5">
        <v>9.6069999999999992E-3</v>
      </c>
      <c r="J83" s="5"/>
      <c r="K83" s="5"/>
      <c r="L83" s="5"/>
      <c r="M83" s="5"/>
      <c r="N83" s="5">
        <v>0.24413199999999999</v>
      </c>
      <c r="O83" s="5">
        <v>0.24</v>
      </c>
      <c r="P83" s="6"/>
    </row>
    <row r="84" spans="1:16">
      <c r="A84" s="38"/>
      <c r="B84" s="38"/>
      <c r="C84" s="3" t="s">
        <v>215</v>
      </c>
      <c r="D84" s="5">
        <v>0.08</v>
      </c>
      <c r="E84" s="4" t="s">
        <v>55</v>
      </c>
      <c r="F84" s="5"/>
      <c r="G84" s="5"/>
      <c r="H84" s="5">
        <v>7.7380000000000004E-2</v>
      </c>
      <c r="I84" s="5"/>
      <c r="J84" s="5"/>
      <c r="K84" s="5"/>
      <c r="L84" s="5"/>
      <c r="M84" s="5"/>
      <c r="N84" s="5">
        <v>7.7380000000000004E-2</v>
      </c>
      <c r="O84" s="5">
        <v>0.08</v>
      </c>
      <c r="P84" s="6"/>
    </row>
    <row r="85" spans="1:16">
      <c r="A85" s="38"/>
      <c r="B85" s="38"/>
      <c r="C85" s="3" t="s">
        <v>217</v>
      </c>
      <c r="D85" s="5">
        <v>0.26</v>
      </c>
      <c r="E85" s="4" t="s">
        <v>47</v>
      </c>
      <c r="F85" s="5"/>
      <c r="G85" s="5"/>
      <c r="H85" s="5">
        <v>0.15543899999999999</v>
      </c>
      <c r="I85" s="5"/>
      <c r="J85" s="5"/>
      <c r="K85" s="5"/>
      <c r="L85" s="5"/>
      <c r="M85" s="5">
        <v>0.15543899999999999</v>
      </c>
      <c r="N85" s="5"/>
      <c r="O85" s="5">
        <v>0.16</v>
      </c>
      <c r="P85" s="6"/>
    </row>
    <row r="86" spans="1:16" ht="30">
      <c r="A86" s="38"/>
      <c r="B86" s="38"/>
      <c r="C86" s="3" t="s">
        <v>224</v>
      </c>
      <c r="D86" s="5">
        <v>0.2</v>
      </c>
      <c r="E86" s="4" t="s">
        <v>225</v>
      </c>
      <c r="F86" s="5"/>
      <c r="G86" s="5"/>
      <c r="H86" s="5"/>
      <c r="I86" s="5">
        <v>0.19991500000000001</v>
      </c>
      <c r="J86" s="5"/>
      <c r="K86" s="5"/>
      <c r="L86" s="5"/>
      <c r="M86" s="5"/>
      <c r="N86" s="5">
        <v>0.19991500000000001</v>
      </c>
      <c r="O86" s="5">
        <v>0.2</v>
      </c>
      <c r="P86" s="6"/>
    </row>
    <row r="87" spans="1:16">
      <c r="A87" s="38"/>
      <c r="B87" s="38"/>
      <c r="C87" s="3" t="s">
        <v>226</v>
      </c>
      <c r="D87" s="5">
        <v>0.25</v>
      </c>
      <c r="E87" s="4" t="s">
        <v>55</v>
      </c>
      <c r="F87" s="5">
        <v>0.25264399999999998</v>
      </c>
      <c r="G87" s="5"/>
      <c r="H87" s="5"/>
      <c r="I87" s="5"/>
      <c r="J87" s="5"/>
      <c r="K87" s="5"/>
      <c r="L87" s="5"/>
      <c r="M87" s="5"/>
      <c r="N87" s="5">
        <v>0.25264399999999998</v>
      </c>
      <c r="O87" s="5">
        <v>0.25</v>
      </c>
      <c r="P87" s="6"/>
    </row>
    <row r="88" spans="1:16">
      <c r="A88" s="38"/>
      <c r="B88" s="38"/>
      <c r="C88" s="3" t="s">
        <v>227</v>
      </c>
      <c r="D88" s="5">
        <v>0.14000000000000001</v>
      </c>
      <c r="E88" s="4" t="s">
        <v>55</v>
      </c>
      <c r="F88" s="5">
        <v>0.13631299999999999</v>
      </c>
      <c r="G88" s="5"/>
      <c r="H88" s="5"/>
      <c r="I88" s="5"/>
      <c r="J88" s="5"/>
      <c r="K88" s="5"/>
      <c r="L88" s="5"/>
      <c r="M88" s="5"/>
      <c r="N88" s="5">
        <v>0.13631299999999999</v>
      </c>
      <c r="O88" s="5">
        <v>0.14000000000000001</v>
      </c>
      <c r="P88" s="6"/>
    </row>
    <row r="89" spans="1:16">
      <c r="A89" s="38"/>
      <c r="B89" s="38"/>
      <c r="C89" s="3" t="s">
        <v>228</v>
      </c>
      <c r="D89" s="5">
        <v>0.51</v>
      </c>
      <c r="E89" s="4" t="s">
        <v>55</v>
      </c>
      <c r="F89" s="5"/>
      <c r="G89" s="5"/>
      <c r="H89" s="5">
        <v>0.51206099999999999</v>
      </c>
      <c r="I89" s="5"/>
      <c r="J89" s="5"/>
      <c r="K89" s="5"/>
      <c r="L89" s="5"/>
      <c r="M89" s="5">
        <v>0.173926</v>
      </c>
      <c r="N89" s="5">
        <v>0.33813500000000002</v>
      </c>
      <c r="O89" s="5">
        <v>0.51</v>
      </c>
      <c r="P89" s="6"/>
    </row>
    <row r="90" spans="1:16">
      <c r="A90" s="38"/>
      <c r="B90" s="38"/>
      <c r="C90" s="3" t="s">
        <v>229</v>
      </c>
      <c r="D90" s="5">
        <v>0.04</v>
      </c>
      <c r="E90" s="4" t="s">
        <v>5</v>
      </c>
      <c r="F90" s="5"/>
      <c r="G90" s="5"/>
      <c r="H90" s="5">
        <v>4.0075E-2</v>
      </c>
      <c r="I90" s="5"/>
      <c r="J90" s="5"/>
      <c r="K90" s="5"/>
      <c r="L90" s="5"/>
      <c r="M90" s="5">
        <v>4.0075E-2</v>
      </c>
      <c r="N90" s="5"/>
      <c r="O90" s="5">
        <v>0.04</v>
      </c>
      <c r="P90" s="6"/>
    </row>
    <row r="91" spans="1:16">
      <c r="A91" s="38"/>
      <c r="B91" s="38"/>
      <c r="C91" s="3" t="s">
        <v>230</v>
      </c>
      <c r="D91" s="5">
        <v>0.15</v>
      </c>
      <c r="E91" s="4" t="s">
        <v>5</v>
      </c>
      <c r="F91" s="5"/>
      <c r="G91" s="5"/>
      <c r="H91" s="5">
        <v>1.1454000000000001E-2</v>
      </c>
      <c r="I91" s="5">
        <v>0.139515</v>
      </c>
      <c r="J91" s="5"/>
      <c r="K91" s="5"/>
      <c r="L91" s="5"/>
      <c r="M91" s="5">
        <v>0.15096899999999999</v>
      </c>
      <c r="N91" s="5"/>
      <c r="O91" s="5">
        <v>0.15</v>
      </c>
      <c r="P91" s="6"/>
    </row>
    <row r="92" spans="1:16">
      <c r="A92" s="38"/>
      <c r="B92" s="38"/>
      <c r="C92" s="3" t="s">
        <v>231</v>
      </c>
      <c r="D92" s="5">
        <v>0.85</v>
      </c>
      <c r="E92" s="4" t="s">
        <v>47</v>
      </c>
      <c r="F92" s="5">
        <v>0.77094300000000004</v>
      </c>
      <c r="G92" s="5"/>
      <c r="H92" s="5">
        <v>7.5009999999999993E-2</v>
      </c>
      <c r="I92" s="5"/>
      <c r="J92" s="5"/>
      <c r="K92" s="5"/>
      <c r="L92" s="5"/>
      <c r="M92" s="5">
        <v>0.84595299999999995</v>
      </c>
      <c r="N92" s="5"/>
      <c r="O92" s="5">
        <v>0.85</v>
      </c>
      <c r="P92" s="6"/>
    </row>
    <row r="93" spans="1:16">
      <c r="A93" s="38"/>
      <c r="B93" s="38"/>
      <c r="C93" s="3" t="s">
        <v>233</v>
      </c>
      <c r="D93" s="5">
        <v>0.44</v>
      </c>
      <c r="E93" s="4" t="s">
        <v>47</v>
      </c>
      <c r="F93" s="5">
        <v>0.153283</v>
      </c>
      <c r="G93" s="5">
        <v>0.28972999999999999</v>
      </c>
      <c r="H93" s="5"/>
      <c r="I93" s="5"/>
      <c r="J93" s="5"/>
      <c r="K93" s="5">
        <v>0.39419599999999999</v>
      </c>
      <c r="L93" s="5"/>
      <c r="M93" s="5">
        <v>4.8816999999999999E-2</v>
      </c>
      <c r="N93" s="5"/>
      <c r="O93" s="5">
        <v>0.44</v>
      </c>
      <c r="P93" s="6"/>
    </row>
    <row r="94" spans="1:16">
      <c r="A94" s="38"/>
      <c r="B94" s="38"/>
      <c r="C94" s="3" t="s">
        <v>234</v>
      </c>
      <c r="D94" s="5">
        <v>0.69</v>
      </c>
      <c r="E94" s="4" t="s">
        <v>47</v>
      </c>
      <c r="F94" s="5">
        <v>0.64541100000000007</v>
      </c>
      <c r="G94" s="5"/>
      <c r="H94" s="5"/>
      <c r="I94" s="5">
        <v>1.0691000000000001E-2</v>
      </c>
      <c r="J94" s="5"/>
      <c r="K94" s="5">
        <v>0.63568499999999994</v>
      </c>
      <c r="L94" s="5"/>
      <c r="M94" s="5">
        <v>2.0417000000000001E-2</v>
      </c>
      <c r="N94" s="5"/>
      <c r="O94" s="5">
        <v>0.66</v>
      </c>
      <c r="P94" s="6"/>
    </row>
    <row r="95" spans="1:16">
      <c r="A95" s="38"/>
      <c r="B95" s="38"/>
      <c r="C95" s="3" t="s">
        <v>235</v>
      </c>
      <c r="D95" s="5">
        <v>0.24</v>
      </c>
      <c r="E95" s="4" t="s">
        <v>55</v>
      </c>
      <c r="F95" s="5"/>
      <c r="G95" s="5"/>
      <c r="H95" s="5">
        <v>0.14891499999999999</v>
      </c>
      <c r="I95" s="5">
        <v>8.6264999999999994E-2</v>
      </c>
      <c r="J95" s="5"/>
      <c r="K95" s="5"/>
      <c r="L95" s="5"/>
      <c r="M95" s="5"/>
      <c r="N95" s="5">
        <v>0.23518</v>
      </c>
      <c r="O95" s="5">
        <v>0.24</v>
      </c>
      <c r="P95" s="6"/>
    </row>
    <row r="96" spans="1:16">
      <c r="A96" s="38"/>
      <c r="B96" s="38"/>
      <c r="C96" s="3" t="s">
        <v>236</v>
      </c>
      <c r="D96" s="5">
        <v>0.3</v>
      </c>
      <c r="E96" s="4" t="s">
        <v>47</v>
      </c>
      <c r="F96" s="5"/>
      <c r="G96" s="5"/>
      <c r="H96" s="5"/>
      <c r="I96" s="5">
        <v>0.29605399999999998</v>
      </c>
      <c r="J96" s="5"/>
      <c r="K96" s="5">
        <v>5.8763000000000003E-2</v>
      </c>
      <c r="L96" s="5"/>
      <c r="M96" s="5">
        <v>0.237291</v>
      </c>
      <c r="N96" s="5"/>
      <c r="O96" s="5">
        <v>0.3</v>
      </c>
      <c r="P96" s="6"/>
    </row>
    <row r="97" spans="1:16">
      <c r="A97" s="38"/>
      <c r="B97" s="38"/>
      <c r="C97" s="3" t="s">
        <v>237</v>
      </c>
      <c r="D97" s="5">
        <v>0.19</v>
      </c>
      <c r="E97" s="4" t="s">
        <v>47</v>
      </c>
      <c r="F97" s="5"/>
      <c r="G97" s="5"/>
      <c r="H97" s="5">
        <v>0.18781400000000001</v>
      </c>
      <c r="I97" s="5"/>
      <c r="J97" s="5"/>
      <c r="K97" s="5"/>
      <c r="L97" s="5"/>
      <c r="M97" s="5">
        <v>0.18781400000000001</v>
      </c>
      <c r="N97" s="5"/>
      <c r="O97" s="5">
        <v>0.19</v>
      </c>
      <c r="P97" s="6"/>
    </row>
    <row r="98" spans="1:16">
      <c r="A98" s="38"/>
      <c r="B98" s="38"/>
      <c r="C98" s="3" t="s">
        <v>239</v>
      </c>
      <c r="D98" s="5">
        <v>0.13</v>
      </c>
      <c r="E98" s="4" t="s">
        <v>47</v>
      </c>
      <c r="F98" s="5"/>
      <c r="G98" s="5"/>
      <c r="H98" s="5">
        <v>0.127525</v>
      </c>
      <c r="I98" s="5"/>
      <c r="J98" s="5"/>
      <c r="K98" s="5"/>
      <c r="L98" s="5"/>
      <c r="M98" s="5">
        <v>0.127525</v>
      </c>
      <c r="N98" s="5"/>
      <c r="O98" s="5">
        <v>0.13</v>
      </c>
      <c r="P98" s="6"/>
    </row>
    <row r="99" spans="1:16">
      <c r="A99" s="38"/>
      <c r="B99" s="38"/>
      <c r="C99" s="3" t="s">
        <v>240</v>
      </c>
      <c r="D99" s="5">
        <v>0.17</v>
      </c>
      <c r="E99" s="4" t="s">
        <v>5</v>
      </c>
      <c r="F99" s="5"/>
      <c r="G99" s="5"/>
      <c r="H99" s="5"/>
      <c r="I99" s="5">
        <v>0.17427799999999999</v>
      </c>
      <c r="J99" s="5"/>
      <c r="K99" s="5"/>
      <c r="L99" s="5"/>
      <c r="M99" s="5"/>
      <c r="N99" s="5">
        <v>0.17427799999999999</v>
      </c>
      <c r="O99" s="5">
        <v>0.17</v>
      </c>
      <c r="P99" s="6"/>
    </row>
    <row r="100" spans="1:16">
      <c r="A100" s="38"/>
      <c r="B100" s="38"/>
      <c r="C100" s="3" t="s">
        <v>241</v>
      </c>
      <c r="D100" s="5">
        <v>0.79</v>
      </c>
      <c r="E100" s="4" t="s">
        <v>47</v>
      </c>
      <c r="F100" s="5">
        <v>0.72232499999999999</v>
      </c>
      <c r="G100" s="5"/>
      <c r="H100" s="5">
        <v>7.1031999999999998E-2</v>
      </c>
      <c r="I100" s="5"/>
      <c r="J100" s="5"/>
      <c r="K100" s="5"/>
      <c r="L100" s="5"/>
      <c r="M100" s="5">
        <v>0.79335699999999998</v>
      </c>
      <c r="N100" s="5"/>
      <c r="O100" s="5">
        <v>0.79</v>
      </c>
      <c r="P100" s="6"/>
    </row>
    <row r="101" spans="1:16">
      <c r="A101" s="38"/>
      <c r="B101" s="38"/>
      <c r="C101" s="3" t="s">
        <v>242</v>
      </c>
      <c r="D101" s="5">
        <v>0.17</v>
      </c>
      <c r="E101" s="4" t="s">
        <v>5</v>
      </c>
      <c r="F101" s="5"/>
      <c r="G101" s="5"/>
      <c r="H101" s="5"/>
      <c r="I101" s="5">
        <v>0.167939</v>
      </c>
      <c r="J101" s="5"/>
      <c r="K101" s="5"/>
      <c r="L101" s="5"/>
      <c r="M101" s="5"/>
      <c r="N101" s="5">
        <v>0.167939</v>
      </c>
      <c r="O101" s="5">
        <v>0.17</v>
      </c>
      <c r="P101" s="6"/>
    </row>
    <row r="102" spans="1:16" ht="30">
      <c r="A102" s="38"/>
      <c r="B102" s="38"/>
      <c r="C102" s="3" t="s">
        <v>243</v>
      </c>
      <c r="D102" s="5">
        <v>4.08</v>
      </c>
      <c r="E102" s="4" t="s">
        <v>64</v>
      </c>
      <c r="F102" s="5"/>
      <c r="G102" s="5"/>
      <c r="H102" s="5"/>
      <c r="I102" s="5">
        <v>4.0805509999999998</v>
      </c>
      <c r="J102" s="5"/>
      <c r="K102" s="5">
        <v>3.2780390000000001</v>
      </c>
      <c r="L102" s="5"/>
      <c r="M102" s="5">
        <v>0.802512</v>
      </c>
      <c r="N102" s="5"/>
      <c r="O102" s="5">
        <v>4.08</v>
      </c>
      <c r="P102" s="6"/>
    </row>
    <row r="103" spans="1:16">
      <c r="A103" s="38"/>
      <c r="B103" s="38"/>
      <c r="C103" s="3" t="s">
        <v>244</v>
      </c>
      <c r="D103" s="5">
        <v>0.03</v>
      </c>
      <c r="E103" s="4" t="s">
        <v>5</v>
      </c>
      <c r="F103" s="5"/>
      <c r="G103" s="5"/>
      <c r="H103" s="5">
        <v>2.6967999999999999E-2</v>
      </c>
      <c r="I103" s="5">
        <v>1.9999999999999999E-6</v>
      </c>
      <c r="J103" s="5"/>
      <c r="K103" s="5"/>
      <c r="L103" s="5"/>
      <c r="M103" s="5"/>
      <c r="N103" s="5">
        <v>2.6970000000000001E-2</v>
      </c>
      <c r="O103" s="5">
        <v>0.03</v>
      </c>
      <c r="P103" s="6"/>
    </row>
    <row r="104" spans="1:16">
      <c r="A104" s="38"/>
      <c r="B104" s="38"/>
      <c r="C104" s="3" t="s">
        <v>245</v>
      </c>
      <c r="D104" s="5">
        <v>0.15</v>
      </c>
      <c r="E104" s="4" t="s">
        <v>76</v>
      </c>
      <c r="F104" s="5"/>
      <c r="G104" s="5"/>
      <c r="H104" s="5">
        <v>0.11072</v>
      </c>
      <c r="I104" s="5"/>
      <c r="J104" s="5"/>
      <c r="K104" s="5"/>
      <c r="L104" s="5"/>
      <c r="M104" s="5">
        <v>0.11072</v>
      </c>
      <c r="N104" s="5"/>
      <c r="O104" s="5">
        <v>0.11</v>
      </c>
      <c r="P104" s="6"/>
    </row>
    <row r="105" spans="1:16">
      <c r="A105" s="38"/>
      <c r="B105" s="38"/>
      <c r="C105" s="3" t="s">
        <v>247</v>
      </c>
      <c r="D105" s="5">
        <v>0.16</v>
      </c>
      <c r="E105" s="4" t="s">
        <v>5</v>
      </c>
      <c r="F105" s="5"/>
      <c r="G105" s="5"/>
      <c r="H105" s="5">
        <v>0.16060099999999999</v>
      </c>
      <c r="I105" s="5"/>
      <c r="J105" s="5"/>
      <c r="K105" s="5"/>
      <c r="L105" s="5"/>
      <c r="M105" s="5"/>
      <c r="N105" s="5">
        <v>0.16060099999999999</v>
      </c>
      <c r="O105" s="5">
        <v>0.16</v>
      </c>
      <c r="P105" s="6"/>
    </row>
    <row r="106" spans="1:16">
      <c r="A106" s="38"/>
      <c r="B106" s="38"/>
      <c r="C106" s="3" t="s">
        <v>249</v>
      </c>
      <c r="D106" s="5">
        <v>2.3199999999999998</v>
      </c>
      <c r="E106" s="4" t="s">
        <v>5</v>
      </c>
      <c r="F106" s="5"/>
      <c r="G106" s="5"/>
      <c r="H106" s="5">
        <v>2.321542</v>
      </c>
      <c r="I106" s="5"/>
      <c r="J106" s="5"/>
      <c r="K106" s="5"/>
      <c r="L106" s="5"/>
      <c r="M106" s="5"/>
      <c r="N106" s="5">
        <v>2.321542</v>
      </c>
      <c r="O106" s="5">
        <v>2.3199999999999998</v>
      </c>
      <c r="P106" s="6"/>
    </row>
    <row r="107" spans="1:16">
      <c r="A107" s="38"/>
      <c r="B107" s="38"/>
      <c r="C107" s="3" t="s">
        <v>202</v>
      </c>
      <c r="D107" s="5">
        <v>0.43</v>
      </c>
      <c r="E107" s="4" t="s">
        <v>103</v>
      </c>
      <c r="F107" s="5"/>
      <c r="G107" s="5"/>
      <c r="H107" s="5">
        <v>0.42507099999999998</v>
      </c>
      <c r="I107" s="5"/>
      <c r="J107" s="5"/>
      <c r="K107" s="5"/>
      <c r="L107" s="5"/>
      <c r="M107" s="5">
        <v>0.42507099999999998</v>
      </c>
      <c r="N107" s="5"/>
      <c r="O107" s="5">
        <v>0.43</v>
      </c>
      <c r="P107" s="6"/>
    </row>
    <row r="108" spans="1:16">
      <c r="A108" s="38"/>
      <c r="B108" s="38"/>
      <c r="C108" s="3" t="s">
        <v>203</v>
      </c>
      <c r="D108" s="5">
        <v>0.27</v>
      </c>
      <c r="E108" s="4" t="s">
        <v>101</v>
      </c>
      <c r="F108" s="5"/>
      <c r="G108" s="5"/>
      <c r="H108" s="5">
        <v>0.27264300000000002</v>
      </c>
      <c r="I108" s="5"/>
      <c r="J108" s="5"/>
      <c r="K108" s="5"/>
      <c r="L108" s="5"/>
      <c r="M108" s="5">
        <v>0.27264300000000002</v>
      </c>
      <c r="N108" s="5"/>
      <c r="O108" s="5">
        <v>0.27</v>
      </c>
      <c r="P108" s="6"/>
    </row>
    <row r="109" spans="1:16">
      <c r="A109" s="38"/>
      <c r="B109" s="38"/>
      <c r="C109" s="3" t="s">
        <v>204</v>
      </c>
      <c r="D109" s="5">
        <v>0.34</v>
      </c>
      <c r="E109" s="4" t="s">
        <v>103</v>
      </c>
      <c r="F109" s="5">
        <v>0.23353599999999999</v>
      </c>
      <c r="G109" s="5"/>
      <c r="H109" s="5">
        <v>0.109545</v>
      </c>
      <c r="I109" s="5"/>
      <c r="J109" s="5"/>
      <c r="K109" s="5"/>
      <c r="L109" s="5"/>
      <c r="M109" s="5">
        <v>0.34308100000000002</v>
      </c>
      <c r="N109" s="5"/>
      <c r="O109" s="5">
        <v>0.34</v>
      </c>
      <c r="P109" s="6"/>
    </row>
    <row r="110" spans="1:16">
      <c r="A110" s="38"/>
      <c r="B110" s="38"/>
      <c r="C110" s="3" t="s">
        <v>207</v>
      </c>
      <c r="D110" s="5">
        <v>0.56000000000000005</v>
      </c>
      <c r="E110" s="4" t="s">
        <v>122</v>
      </c>
      <c r="F110" s="5"/>
      <c r="G110" s="5"/>
      <c r="H110" s="5">
        <v>0.39031900000000003</v>
      </c>
      <c r="I110" s="5">
        <v>2.3821999999999999E-2</v>
      </c>
      <c r="J110" s="5"/>
      <c r="K110" s="5"/>
      <c r="L110" s="5">
        <v>0.41414099999999998</v>
      </c>
      <c r="M110" s="5"/>
      <c r="N110" s="5"/>
      <c r="O110" s="5">
        <v>0.41</v>
      </c>
      <c r="P110" s="6"/>
    </row>
    <row r="111" spans="1:16">
      <c r="A111" s="38"/>
      <c r="B111" s="38"/>
      <c r="C111" s="3" t="s">
        <v>208</v>
      </c>
      <c r="D111" s="5">
        <v>0.32</v>
      </c>
      <c r="E111" s="4" t="s">
        <v>120</v>
      </c>
      <c r="F111" s="5"/>
      <c r="G111" s="5"/>
      <c r="H111" s="5">
        <v>9.2593999999999996E-2</v>
      </c>
      <c r="I111" s="5">
        <v>0.116297</v>
      </c>
      <c r="J111" s="5"/>
      <c r="K111" s="5"/>
      <c r="L111" s="5"/>
      <c r="M111" s="5">
        <v>0.20889099999999999</v>
      </c>
      <c r="N111" s="5"/>
      <c r="O111" s="5">
        <v>0.21</v>
      </c>
      <c r="P111" s="6"/>
    </row>
    <row r="112" spans="1:16">
      <c r="A112" s="38"/>
      <c r="B112" s="38"/>
      <c r="C112" s="3" t="s">
        <v>209</v>
      </c>
      <c r="D112" s="5">
        <v>0.49</v>
      </c>
      <c r="E112" s="4" t="s">
        <v>122</v>
      </c>
      <c r="F112" s="5"/>
      <c r="G112" s="5"/>
      <c r="H112" s="5">
        <v>0.44895099999999999</v>
      </c>
      <c r="I112" s="5">
        <v>4.3428000000000001E-2</v>
      </c>
      <c r="J112" s="5"/>
      <c r="K112" s="5"/>
      <c r="L112" s="5"/>
      <c r="M112" s="5">
        <v>0.373838</v>
      </c>
      <c r="N112" s="5">
        <v>0.11854099999999999</v>
      </c>
      <c r="O112" s="5">
        <v>0.49</v>
      </c>
      <c r="P112" s="6"/>
    </row>
    <row r="113" spans="1:16">
      <c r="A113" s="38"/>
      <c r="B113" s="38"/>
      <c r="C113" s="3" t="s">
        <v>210</v>
      </c>
      <c r="D113" s="5">
        <v>0.2</v>
      </c>
      <c r="E113" s="4" t="s">
        <v>103</v>
      </c>
      <c r="F113" s="5"/>
      <c r="G113" s="5"/>
      <c r="H113" s="5">
        <v>0.196551</v>
      </c>
      <c r="I113" s="5"/>
      <c r="J113" s="5"/>
      <c r="K113" s="5"/>
      <c r="L113" s="5"/>
      <c r="M113" s="5"/>
      <c r="N113" s="5">
        <v>0.196551</v>
      </c>
      <c r="O113" s="5">
        <v>0.2</v>
      </c>
      <c r="P113" s="6"/>
    </row>
    <row r="114" spans="1:16">
      <c r="A114" s="38"/>
      <c r="B114" s="38"/>
      <c r="C114" s="3" t="s">
        <v>211</v>
      </c>
      <c r="D114" s="5">
        <v>0.08</v>
      </c>
      <c r="E114" s="4" t="s">
        <v>212</v>
      </c>
      <c r="F114" s="5"/>
      <c r="G114" s="5"/>
      <c r="H114" s="5">
        <v>8.1516000000000005E-2</v>
      </c>
      <c r="I114" s="5"/>
      <c r="J114" s="5"/>
      <c r="K114" s="5"/>
      <c r="L114" s="5"/>
      <c r="M114" s="5"/>
      <c r="N114" s="5">
        <v>8.1516000000000005E-2</v>
      </c>
      <c r="O114" s="5">
        <v>0.08</v>
      </c>
      <c r="P114" s="6"/>
    </row>
    <row r="115" spans="1:16">
      <c r="A115" s="38"/>
      <c r="B115" s="38"/>
      <c r="C115" s="3" t="s">
        <v>216</v>
      </c>
      <c r="D115" s="5">
        <v>1.82</v>
      </c>
      <c r="E115" s="4" t="s">
        <v>159</v>
      </c>
      <c r="F115" s="5"/>
      <c r="G115" s="5"/>
      <c r="H115" s="5">
        <v>1.8176600000000001</v>
      </c>
      <c r="I115" s="5"/>
      <c r="J115" s="5"/>
      <c r="K115" s="5">
        <v>1.8176600000000001</v>
      </c>
      <c r="L115" s="5"/>
      <c r="M115" s="5"/>
      <c r="N115" s="5"/>
      <c r="O115" s="5">
        <v>1.82</v>
      </c>
      <c r="P115" s="6"/>
    </row>
    <row r="116" spans="1:16">
      <c r="A116" s="38"/>
      <c r="B116" s="38"/>
      <c r="C116" s="3" t="s">
        <v>218</v>
      </c>
      <c r="D116" s="5">
        <v>0.21</v>
      </c>
      <c r="E116" s="4" t="s">
        <v>159</v>
      </c>
      <c r="F116" s="5"/>
      <c r="G116" s="5"/>
      <c r="H116" s="5"/>
      <c r="I116" s="5">
        <v>0.21331600000000001</v>
      </c>
      <c r="J116" s="5"/>
      <c r="K116" s="5"/>
      <c r="L116" s="5">
        <v>0.21331700000000001</v>
      </c>
      <c r="M116" s="5"/>
      <c r="N116" s="5"/>
      <c r="O116" s="5">
        <v>0.21</v>
      </c>
      <c r="P116" s="6"/>
    </row>
    <row r="117" spans="1:16">
      <c r="A117" s="38"/>
      <c r="B117" s="38"/>
      <c r="C117" s="3" t="s">
        <v>219</v>
      </c>
      <c r="D117" s="5">
        <v>1.26</v>
      </c>
      <c r="E117" s="4" t="s">
        <v>159</v>
      </c>
      <c r="F117" s="5">
        <v>1.186272</v>
      </c>
      <c r="G117" s="5"/>
      <c r="H117" s="5"/>
      <c r="I117" s="5"/>
      <c r="J117" s="5"/>
      <c r="K117" s="5">
        <v>1.186272</v>
      </c>
      <c r="L117" s="5"/>
      <c r="M117" s="5"/>
      <c r="N117" s="5"/>
      <c r="O117" s="5">
        <v>1.19</v>
      </c>
      <c r="P117" s="6"/>
    </row>
    <row r="118" spans="1:16">
      <c r="A118" s="38"/>
      <c r="B118" s="38"/>
      <c r="C118" s="3" t="s">
        <v>220</v>
      </c>
      <c r="D118" s="5">
        <v>3.74</v>
      </c>
      <c r="E118" s="4" t="s">
        <v>159</v>
      </c>
      <c r="F118" s="5">
        <v>3.4492069999999999</v>
      </c>
      <c r="G118" s="5"/>
      <c r="H118" s="5">
        <v>3.7178000000000003E-2</v>
      </c>
      <c r="I118" s="5">
        <v>7.5010999999999994E-2</v>
      </c>
      <c r="J118" s="5"/>
      <c r="K118" s="5">
        <v>3.5613959999999998</v>
      </c>
      <c r="L118" s="5"/>
      <c r="M118" s="5"/>
      <c r="N118" s="5"/>
      <c r="O118" s="5">
        <v>3.56</v>
      </c>
      <c r="P118" s="6"/>
    </row>
    <row r="119" spans="1:16">
      <c r="A119" s="38"/>
      <c r="B119" s="38"/>
      <c r="C119" s="3" t="s">
        <v>221</v>
      </c>
      <c r="D119" s="5">
        <v>0.23</v>
      </c>
      <c r="E119" s="4" t="s">
        <v>159</v>
      </c>
      <c r="F119" s="5"/>
      <c r="G119" s="5"/>
      <c r="H119" s="5">
        <v>7.1077000000000001E-2</v>
      </c>
      <c r="I119" s="5">
        <v>0.155061</v>
      </c>
      <c r="J119" s="5"/>
      <c r="K119" s="5">
        <v>0.22613800000000001</v>
      </c>
      <c r="L119" s="5"/>
      <c r="M119" s="5"/>
      <c r="N119" s="5"/>
      <c r="O119" s="5">
        <v>0.23</v>
      </c>
      <c r="P119" s="6"/>
    </row>
    <row r="120" spans="1:16">
      <c r="A120" s="38"/>
      <c r="B120" s="38"/>
      <c r="C120" s="3" t="s">
        <v>222</v>
      </c>
      <c r="D120" s="5">
        <v>0.11</v>
      </c>
      <c r="E120" s="4" t="s">
        <v>159</v>
      </c>
      <c r="F120" s="5">
        <v>0.11013199999999999</v>
      </c>
      <c r="G120" s="5"/>
      <c r="H120" s="5"/>
      <c r="I120" s="5"/>
      <c r="J120" s="5"/>
      <c r="K120" s="5">
        <v>0.11013199999999999</v>
      </c>
      <c r="L120" s="5"/>
      <c r="M120" s="5"/>
      <c r="N120" s="5"/>
      <c r="O120" s="5">
        <v>0.11</v>
      </c>
      <c r="P120" s="6"/>
    </row>
    <row r="121" spans="1:16">
      <c r="A121" s="38"/>
      <c r="B121" s="39"/>
      <c r="C121" s="3" t="s">
        <v>223</v>
      </c>
      <c r="D121" s="5">
        <v>0.37</v>
      </c>
      <c r="E121" s="4" t="s">
        <v>159</v>
      </c>
      <c r="F121" s="5">
        <v>0.37229099999999998</v>
      </c>
      <c r="G121" s="5"/>
      <c r="H121" s="5"/>
      <c r="I121" s="5"/>
      <c r="J121" s="5"/>
      <c r="K121" s="5">
        <v>0.37229099999999998</v>
      </c>
      <c r="L121" s="5"/>
      <c r="M121" s="5"/>
      <c r="N121" s="5"/>
      <c r="O121" s="5">
        <v>0.37</v>
      </c>
      <c r="P121" s="6"/>
    </row>
    <row r="122" spans="1:16">
      <c r="A122" s="38"/>
      <c r="B122" s="30" t="s">
        <v>298</v>
      </c>
      <c r="C122" s="7"/>
      <c r="D122" s="9"/>
      <c r="E122" s="8"/>
      <c r="F122" s="9">
        <f t="shared" ref="F122:O122" si="7">SUM(F73:F121)</f>
        <v>8.3465710000000009</v>
      </c>
      <c r="G122" s="9">
        <f t="shared" si="7"/>
        <v>0.28972999999999999</v>
      </c>
      <c r="H122" s="9">
        <f t="shared" si="7"/>
        <v>10.069418000000002</v>
      </c>
      <c r="I122" s="9">
        <f t="shared" si="7"/>
        <v>6.1208270000000002</v>
      </c>
      <c r="J122" s="9">
        <f t="shared" si="7"/>
        <v>0</v>
      </c>
      <c r="K122" s="9">
        <f t="shared" si="7"/>
        <v>11.640572000000001</v>
      </c>
      <c r="L122" s="9">
        <f t="shared" si="7"/>
        <v>0.62745799999999996</v>
      </c>
      <c r="M122" s="9">
        <f t="shared" si="7"/>
        <v>5.6994470000000002</v>
      </c>
      <c r="N122" s="9">
        <f t="shared" si="7"/>
        <v>6.85907</v>
      </c>
      <c r="O122" s="9">
        <f t="shared" si="7"/>
        <v>24.839999999999996</v>
      </c>
      <c r="P122" s="6"/>
    </row>
    <row r="123" spans="1:16" ht="45">
      <c r="A123" s="38"/>
      <c r="B123" s="31" t="s">
        <v>261</v>
      </c>
      <c r="C123" s="3" t="s">
        <v>263</v>
      </c>
      <c r="D123" s="5">
        <v>3.25</v>
      </c>
      <c r="E123" s="4" t="s">
        <v>14</v>
      </c>
      <c r="F123" s="5">
        <v>3.2453379999999998</v>
      </c>
      <c r="G123" s="5"/>
      <c r="H123" s="5"/>
      <c r="I123" s="5"/>
      <c r="J123" s="5"/>
      <c r="K123" s="5">
        <v>3.2453379999999998</v>
      </c>
      <c r="L123" s="5"/>
      <c r="M123" s="5"/>
      <c r="N123" s="5"/>
      <c r="O123" s="5">
        <v>3.25</v>
      </c>
      <c r="P123" s="6"/>
    </row>
    <row r="124" spans="1:16">
      <c r="A124" s="38"/>
      <c r="B124" s="30" t="s">
        <v>298</v>
      </c>
      <c r="C124" s="7"/>
      <c r="D124" s="9"/>
      <c r="E124" s="8"/>
      <c r="F124" s="9">
        <f t="shared" ref="F124:O124" si="8">SUM(F123)</f>
        <v>3.2453379999999998</v>
      </c>
      <c r="G124" s="9">
        <f t="shared" si="8"/>
        <v>0</v>
      </c>
      <c r="H124" s="9">
        <f t="shared" si="8"/>
        <v>0</v>
      </c>
      <c r="I124" s="9">
        <f t="shared" si="8"/>
        <v>0</v>
      </c>
      <c r="J124" s="9">
        <f t="shared" si="8"/>
        <v>0</v>
      </c>
      <c r="K124" s="9">
        <f t="shared" si="8"/>
        <v>3.2453379999999998</v>
      </c>
      <c r="L124" s="9">
        <f t="shared" si="8"/>
        <v>0</v>
      </c>
      <c r="M124" s="9">
        <f t="shared" si="8"/>
        <v>0</v>
      </c>
      <c r="N124" s="9">
        <f t="shared" si="8"/>
        <v>0</v>
      </c>
      <c r="O124" s="9">
        <f t="shared" si="8"/>
        <v>3.25</v>
      </c>
      <c r="P124" s="6"/>
    </row>
    <row r="125" spans="1:16">
      <c r="A125" s="38"/>
      <c r="B125" s="40" t="s">
        <v>264</v>
      </c>
      <c r="C125" s="3" t="s">
        <v>268</v>
      </c>
      <c r="D125" s="5">
        <v>0.64</v>
      </c>
      <c r="E125" s="4" t="s">
        <v>42</v>
      </c>
      <c r="F125" s="5"/>
      <c r="G125" s="5"/>
      <c r="H125" s="5"/>
      <c r="I125" s="5">
        <v>0.17369699999999999</v>
      </c>
      <c r="J125" s="5"/>
      <c r="K125" s="5"/>
      <c r="L125" s="5"/>
      <c r="M125" s="5"/>
      <c r="N125" s="5">
        <v>0.17369699999999999</v>
      </c>
      <c r="O125" s="5">
        <v>0.17</v>
      </c>
      <c r="P125" s="6"/>
    </row>
    <row r="126" spans="1:16">
      <c r="A126" s="38"/>
      <c r="B126" s="41"/>
      <c r="C126" s="3" t="s">
        <v>266</v>
      </c>
      <c r="D126" s="5">
        <v>1.5</v>
      </c>
      <c r="E126" s="4" t="s">
        <v>35</v>
      </c>
      <c r="F126" s="5">
        <v>1.291944</v>
      </c>
      <c r="G126" s="5"/>
      <c r="H126" s="5"/>
      <c r="I126" s="5"/>
      <c r="J126" s="5"/>
      <c r="K126" s="5">
        <v>0.18543599999999999</v>
      </c>
      <c r="L126" s="5">
        <v>0.81931100000000001</v>
      </c>
      <c r="M126" s="5"/>
      <c r="N126" s="5">
        <v>0.28719699999999998</v>
      </c>
      <c r="O126" s="5">
        <v>1.29</v>
      </c>
      <c r="P126" s="6"/>
    </row>
    <row r="127" spans="1:16">
      <c r="A127" s="38"/>
      <c r="B127" s="42"/>
      <c r="C127" s="3" t="s">
        <v>267</v>
      </c>
      <c r="D127" s="5">
        <v>1.23</v>
      </c>
      <c r="E127" s="4" t="s">
        <v>35</v>
      </c>
      <c r="F127" s="5">
        <v>1.148461</v>
      </c>
      <c r="G127" s="5"/>
      <c r="H127" s="5"/>
      <c r="I127" s="5"/>
      <c r="J127" s="5"/>
      <c r="K127" s="5">
        <v>1.148461</v>
      </c>
      <c r="L127" s="5"/>
      <c r="M127" s="5"/>
      <c r="N127" s="5"/>
      <c r="O127" s="5">
        <v>1.1499999999999999</v>
      </c>
      <c r="P127" s="6"/>
    </row>
    <row r="128" spans="1:16">
      <c r="A128" s="38"/>
      <c r="B128" s="30" t="s">
        <v>298</v>
      </c>
      <c r="C128" s="7"/>
      <c r="D128" s="9"/>
      <c r="E128" s="8"/>
      <c r="F128" s="9">
        <f t="shared" ref="F128:O128" si="9">SUM(F125:F127)</f>
        <v>2.4404050000000002</v>
      </c>
      <c r="G128" s="9">
        <f t="shared" si="9"/>
        <v>0</v>
      </c>
      <c r="H128" s="9">
        <f t="shared" si="9"/>
        <v>0</v>
      </c>
      <c r="I128" s="9">
        <f t="shared" si="9"/>
        <v>0.17369699999999999</v>
      </c>
      <c r="J128" s="9">
        <f t="shared" si="9"/>
        <v>0</v>
      </c>
      <c r="K128" s="9">
        <f t="shared" si="9"/>
        <v>1.3338969999999999</v>
      </c>
      <c r="L128" s="9">
        <f t="shared" si="9"/>
        <v>0.81931100000000001</v>
      </c>
      <c r="M128" s="9">
        <f t="shared" si="9"/>
        <v>0</v>
      </c>
      <c r="N128" s="9">
        <f t="shared" si="9"/>
        <v>0.46089399999999997</v>
      </c>
      <c r="O128" s="9">
        <f t="shared" si="9"/>
        <v>2.61</v>
      </c>
      <c r="P128" s="6"/>
    </row>
    <row r="129" spans="1:16">
      <c r="A129" s="38"/>
      <c r="B129" s="40" t="s">
        <v>269</v>
      </c>
      <c r="C129" s="3" t="s">
        <v>271</v>
      </c>
      <c r="D129" s="5">
        <v>0.28999999999999998</v>
      </c>
      <c r="E129" s="4" t="s">
        <v>5</v>
      </c>
      <c r="F129" s="5"/>
      <c r="G129" s="5"/>
      <c r="H129" s="5"/>
      <c r="I129" s="5">
        <v>0.290657</v>
      </c>
      <c r="J129" s="5"/>
      <c r="K129" s="5"/>
      <c r="L129" s="5"/>
      <c r="M129" s="5"/>
      <c r="N129" s="5">
        <v>0.290657</v>
      </c>
      <c r="O129" s="5">
        <v>0.28999999999999998</v>
      </c>
      <c r="P129" s="6"/>
    </row>
    <row r="130" spans="1:16" ht="45">
      <c r="A130" s="38"/>
      <c r="B130" s="42"/>
      <c r="C130" s="3" t="s">
        <v>270</v>
      </c>
      <c r="D130" s="5">
        <v>0.54</v>
      </c>
      <c r="E130" s="4" t="s">
        <v>22</v>
      </c>
      <c r="F130" s="5"/>
      <c r="G130" s="5"/>
      <c r="H130" s="5">
        <v>0.54053499999999999</v>
      </c>
      <c r="I130" s="5"/>
      <c r="J130" s="5"/>
      <c r="K130" s="5"/>
      <c r="L130" s="5"/>
      <c r="M130" s="5"/>
      <c r="N130" s="5">
        <v>0.54053499999999999</v>
      </c>
      <c r="O130" s="5">
        <v>0.54</v>
      </c>
      <c r="P130" s="6"/>
    </row>
    <row r="131" spans="1:16">
      <c r="A131" s="38"/>
      <c r="B131" s="30" t="s">
        <v>298</v>
      </c>
      <c r="C131" s="7"/>
      <c r="D131" s="9"/>
      <c r="E131" s="8"/>
      <c r="F131" s="9">
        <f t="shared" ref="F131:O131" si="10">SUM(F129:F130)</f>
        <v>0</v>
      </c>
      <c r="G131" s="9">
        <f t="shared" si="10"/>
        <v>0</v>
      </c>
      <c r="H131" s="9">
        <f t="shared" si="10"/>
        <v>0.54053499999999999</v>
      </c>
      <c r="I131" s="9">
        <f t="shared" si="10"/>
        <v>0.290657</v>
      </c>
      <c r="J131" s="9">
        <f t="shared" si="10"/>
        <v>0</v>
      </c>
      <c r="K131" s="9">
        <f t="shared" si="10"/>
        <v>0</v>
      </c>
      <c r="L131" s="9">
        <f t="shared" si="10"/>
        <v>0</v>
      </c>
      <c r="M131" s="9">
        <f t="shared" si="10"/>
        <v>0</v>
      </c>
      <c r="N131" s="9">
        <f t="shared" si="10"/>
        <v>0.83119199999999993</v>
      </c>
      <c r="O131" s="9">
        <f t="shared" si="10"/>
        <v>0.83000000000000007</v>
      </c>
      <c r="P131" s="6"/>
    </row>
    <row r="132" spans="1:16" ht="60">
      <c r="A132" s="38"/>
      <c r="B132" s="31" t="s">
        <v>272</v>
      </c>
      <c r="C132" s="3" t="s">
        <v>274</v>
      </c>
      <c r="D132" s="5">
        <v>0.36</v>
      </c>
      <c r="E132" s="4" t="s">
        <v>35</v>
      </c>
      <c r="F132" s="5"/>
      <c r="G132" s="5"/>
      <c r="H132" s="5">
        <v>7.3133000000000004E-2</v>
      </c>
      <c r="I132" s="5"/>
      <c r="J132" s="5"/>
      <c r="K132" s="5">
        <v>7.3133000000000004E-2</v>
      </c>
      <c r="L132" s="5"/>
      <c r="M132" s="5"/>
      <c r="N132" s="5"/>
      <c r="O132" s="5">
        <v>7.0000000000000007E-2</v>
      </c>
      <c r="P132" s="6"/>
    </row>
    <row r="133" spans="1:16">
      <c r="A133" s="38"/>
      <c r="B133" s="30" t="s">
        <v>298</v>
      </c>
      <c r="C133" s="7"/>
      <c r="D133" s="9"/>
      <c r="E133" s="8"/>
      <c r="F133" s="9">
        <f t="shared" ref="F133:O133" si="11">SUM(F132)</f>
        <v>0</v>
      </c>
      <c r="G133" s="9">
        <f t="shared" si="11"/>
        <v>0</v>
      </c>
      <c r="H133" s="9">
        <f t="shared" si="11"/>
        <v>7.3133000000000004E-2</v>
      </c>
      <c r="I133" s="9">
        <f t="shared" si="11"/>
        <v>0</v>
      </c>
      <c r="J133" s="9">
        <f t="shared" si="11"/>
        <v>0</v>
      </c>
      <c r="K133" s="9">
        <f t="shared" si="11"/>
        <v>7.3133000000000004E-2</v>
      </c>
      <c r="L133" s="9">
        <f t="shared" si="11"/>
        <v>0</v>
      </c>
      <c r="M133" s="9">
        <f t="shared" si="11"/>
        <v>0</v>
      </c>
      <c r="N133" s="9">
        <f t="shared" si="11"/>
        <v>0</v>
      </c>
      <c r="O133" s="9">
        <f t="shared" si="11"/>
        <v>7.0000000000000007E-2</v>
      </c>
      <c r="P133" s="6"/>
    </row>
    <row r="134" spans="1:16">
      <c r="A134" s="38"/>
      <c r="B134" s="40" t="s">
        <v>278</v>
      </c>
      <c r="C134" s="3" t="s">
        <v>279</v>
      </c>
      <c r="D134" s="5">
        <v>0.5</v>
      </c>
      <c r="E134" s="4" t="s">
        <v>35</v>
      </c>
      <c r="F134" s="5">
        <v>0.132609</v>
      </c>
      <c r="G134" s="5"/>
      <c r="H134" s="5"/>
      <c r="I134" s="5"/>
      <c r="J134" s="5"/>
      <c r="K134" s="5"/>
      <c r="L134" s="5">
        <v>0.132601</v>
      </c>
      <c r="M134" s="5"/>
      <c r="N134" s="5">
        <v>7.9999999999999996E-6</v>
      </c>
      <c r="O134" s="5">
        <v>0.13</v>
      </c>
      <c r="P134" s="6"/>
    </row>
    <row r="135" spans="1:16">
      <c r="A135" s="38"/>
      <c r="B135" s="41"/>
      <c r="C135" s="3" t="s">
        <v>280</v>
      </c>
      <c r="D135" s="5">
        <v>0.96</v>
      </c>
      <c r="E135" s="4" t="s">
        <v>159</v>
      </c>
      <c r="F135" s="5">
        <v>0.69576199999999999</v>
      </c>
      <c r="G135" s="5"/>
      <c r="H135" s="5">
        <v>0.19001499999999999</v>
      </c>
      <c r="I135" s="5"/>
      <c r="J135" s="5"/>
      <c r="K135" s="5">
        <v>0.65191900000000003</v>
      </c>
      <c r="L135" s="5"/>
      <c r="M135" s="5"/>
      <c r="N135" s="5">
        <v>0.23385800000000001</v>
      </c>
      <c r="O135" s="5">
        <v>0.89</v>
      </c>
      <c r="P135" s="6"/>
    </row>
    <row r="136" spans="1:16">
      <c r="A136" s="38"/>
      <c r="B136" s="42"/>
      <c r="C136" s="3" t="s">
        <v>281</v>
      </c>
      <c r="D136" s="5">
        <v>0.49</v>
      </c>
      <c r="E136" s="4" t="s">
        <v>159</v>
      </c>
      <c r="F136" s="5">
        <v>0.32417299999999999</v>
      </c>
      <c r="G136" s="5"/>
      <c r="H136" s="5">
        <v>0.13006899999999999</v>
      </c>
      <c r="I136" s="5"/>
      <c r="J136" s="5"/>
      <c r="K136" s="5">
        <v>0.360925</v>
      </c>
      <c r="L136" s="5"/>
      <c r="M136" s="5"/>
      <c r="N136" s="5">
        <v>9.3316999999999997E-2</v>
      </c>
      <c r="O136" s="5">
        <v>0.45</v>
      </c>
      <c r="P136" s="6"/>
    </row>
    <row r="137" spans="1:16">
      <c r="A137" s="38"/>
      <c r="B137" s="30" t="s">
        <v>298</v>
      </c>
      <c r="C137" s="7"/>
      <c r="D137" s="9"/>
      <c r="E137" s="8"/>
      <c r="F137" s="9">
        <f t="shared" ref="F137:O137" si="12">SUM(F134:F136)</f>
        <v>1.152544</v>
      </c>
      <c r="G137" s="9">
        <f t="shared" si="12"/>
        <v>0</v>
      </c>
      <c r="H137" s="9">
        <f t="shared" si="12"/>
        <v>0.32008399999999998</v>
      </c>
      <c r="I137" s="9">
        <f t="shared" si="12"/>
        <v>0</v>
      </c>
      <c r="J137" s="9">
        <f t="shared" si="12"/>
        <v>0</v>
      </c>
      <c r="K137" s="9">
        <f t="shared" si="12"/>
        <v>1.0128440000000001</v>
      </c>
      <c r="L137" s="9">
        <f t="shared" si="12"/>
        <v>0.132601</v>
      </c>
      <c r="M137" s="9">
        <f t="shared" si="12"/>
        <v>0</v>
      </c>
      <c r="N137" s="9">
        <f t="shared" si="12"/>
        <v>0.327183</v>
      </c>
      <c r="O137" s="9">
        <f t="shared" si="12"/>
        <v>1.47</v>
      </c>
      <c r="P137" s="6"/>
    </row>
    <row r="138" spans="1:16">
      <c r="A138" s="39"/>
      <c r="B138" s="50" t="s">
        <v>299</v>
      </c>
      <c r="C138" s="44"/>
      <c r="D138" s="44"/>
      <c r="E138" s="45"/>
      <c r="F138" s="16">
        <f t="shared" ref="F138:O138" si="13">SUM(F137,F133,F131,F128,F124,F122,F72,F69,F65,F61,F58,F56,F54)</f>
        <v>42.869537999999999</v>
      </c>
      <c r="G138" s="16">
        <f t="shared" si="13"/>
        <v>2.9271880000000001</v>
      </c>
      <c r="H138" s="16">
        <f t="shared" si="13"/>
        <v>31.367789999999999</v>
      </c>
      <c r="I138" s="16">
        <f t="shared" si="13"/>
        <v>8.8797270000000008</v>
      </c>
      <c r="J138" s="16">
        <f t="shared" si="13"/>
        <v>0</v>
      </c>
      <c r="K138" s="16">
        <f t="shared" si="13"/>
        <v>36.536729000000008</v>
      </c>
      <c r="L138" s="16">
        <f t="shared" si="13"/>
        <v>4.0005389999999998</v>
      </c>
      <c r="M138" s="16">
        <f t="shared" si="13"/>
        <v>28.511765999999998</v>
      </c>
      <c r="N138" s="16">
        <f t="shared" si="13"/>
        <v>16.886676000000001</v>
      </c>
      <c r="O138" s="16">
        <f t="shared" si="13"/>
        <v>85.94</v>
      </c>
      <c r="P138" s="6"/>
    </row>
    <row r="139" spans="1:16" ht="30">
      <c r="A139" s="37" t="s">
        <v>295</v>
      </c>
      <c r="B139" s="40" t="s">
        <v>0</v>
      </c>
      <c r="C139" s="3" t="s">
        <v>155</v>
      </c>
      <c r="D139" s="5">
        <v>0.47</v>
      </c>
      <c r="E139" s="4" t="s">
        <v>10</v>
      </c>
      <c r="F139" s="5"/>
      <c r="G139" s="5">
        <v>0.40008300000000002</v>
      </c>
      <c r="H139" s="5"/>
      <c r="I139" s="5"/>
      <c r="J139" s="5"/>
      <c r="K139" s="5">
        <v>0.40008300000000002</v>
      </c>
      <c r="L139" s="5"/>
      <c r="M139" s="5"/>
      <c r="N139" s="5"/>
      <c r="O139" s="5">
        <v>0.4</v>
      </c>
    </row>
    <row r="140" spans="1:16">
      <c r="A140" s="38"/>
      <c r="B140" s="42"/>
      <c r="C140" s="3" t="s">
        <v>156</v>
      </c>
      <c r="D140" s="5">
        <v>0.32</v>
      </c>
      <c r="E140" s="4" t="s">
        <v>12</v>
      </c>
      <c r="F140" s="5"/>
      <c r="G140" s="5"/>
      <c r="H140" s="5"/>
      <c r="I140" s="5">
        <v>0.317888</v>
      </c>
      <c r="J140" s="5"/>
      <c r="K140" s="5"/>
      <c r="L140" s="5"/>
      <c r="M140" s="5">
        <v>0.317888</v>
      </c>
      <c r="N140" s="5"/>
      <c r="O140" s="5">
        <v>0.32</v>
      </c>
    </row>
    <row r="141" spans="1:16">
      <c r="A141" s="38"/>
      <c r="B141" s="30" t="s">
        <v>298</v>
      </c>
      <c r="C141" s="7"/>
      <c r="D141" s="9"/>
      <c r="E141" s="8"/>
      <c r="F141" s="9">
        <f t="shared" ref="F141:O141" si="14">SUM(F139:F140)</f>
        <v>0</v>
      </c>
      <c r="G141" s="9">
        <f t="shared" si="14"/>
        <v>0.40008300000000002</v>
      </c>
      <c r="H141" s="9">
        <f t="shared" si="14"/>
        <v>0</v>
      </c>
      <c r="I141" s="9">
        <f t="shared" si="14"/>
        <v>0.317888</v>
      </c>
      <c r="J141" s="9">
        <f t="shared" si="14"/>
        <v>0</v>
      </c>
      <c r="K141" s="9">
        <f t="shared" si="14"/>
        <v>0.40008300000000002</v>
      </c>
      <c r="L141" s="9">
        <f t="shared" si="14"/>
        <v>0</v>
      </c>
      <c r="M141" s="9">
        <f t="shared" si="14"/>
        <v>0.317888</v>
      </c>
      <c r="N141" s="9">
        <f t="shared" si="14"/>
        <v>0</v>
      </c>
      <c r="O141" s="9">
        <f t="shared" si="14"/>
        <v>0.72</v>
      </c>
    </row>
    <row r="142" spans="1:16" ht="45">
      <c r="A142" s="38"/>
      <c r="B142" s="37" t="s">
        <v>185</v>
      </c>
      <c r="C142" s="3" t="s">
        <v>186</v>
      </c>
      <c r="D142" s="5">
        <v>0.67</v>
      </c>
      <c r="E142" s="4" t="s">
        <v>31</v>
      </c>
      <c r="F142" s="5"/>
      <c r="G142" s="5"/>
      <c r="H142" s="5">
        <v>0.53216599999999992</v>
      </c>
      <c r="I142" s="5"/>
      <c r="J142" s="5"/>
      <c r="K142" s="5"/>
      <c r="L142" s="5"/>
      <c r="M142" s="5">
        <v>0.146007</v>
      </c>
      <c r="N142" s="5">
        <v>0.38615899999999997</v>
      </c>
      <c r="O142" s="5">
        <v>0.53</v>
      </c>
    </row>
    <row r="143" spans="1:16">
      <c r="A143" s="38"/>
      <c r="B143" s="38"/>
      <c r="C143" s="3" t="s">
        <v>187</v>
      </c>
      <c r="D143" s="5">
        <v>6.52</v>
      </c>
      <c r="E143" s="4" t="s">
        <v>35</v>
      </c>
      <c r="F143" s="5"/>
      <c r="G143" s="5"/>
      <c r="H143" s="5">
        <v>0.27204600000000001</v>
      </c>
      <c r="I143" s="5"/>
      <c r="J143" s="5"/>
      <c r="K143" s="5">
        <v>0.27204600000000001</v>
      </c>
      <c r="L143" s="5"/>
      <c r="M143" s="5"/>
      <c r="N143" s="5"/>
      <c r="O143" s="5">
        <v>0.27</v>
      </c>
    </row>
    <row r="144" spans="1:16">
      <c r="A144" s="38"/>
      <c r="B144" s="38"/>
      <c r="C144" s="3" t="s">
        <v>188</v>
      </c>
      <c r="D144" s="5">
        <v>1.6</v>
      </c>
      <c r="E144" s="4" t="s">
        <v>35</v>
      </c>
      <c r="F144" s="5"/>
      <c r="G144" s="5"/>
      <c r="H144" s="5">
        <v>0.36055700000000002</v>
      </c>
      <c r="I144" s="5"/>
      <c r="J144" s="5"/>
      <c r="K144" s="5">
        <v>0.36055700000000002</v>
      </c>
      <c r="L144" s="5"/>
      <c r="M144" s="5"/>
      <c r="N144" s="5"/>
      <c r="O144" s="5">
        <v>0.36</v>
      </c>
    </row>
    <row r="145" spans="1:15" ht="30">
      <c r="A145" s="38"/>
      <c r="B145" s="38"/>
      <c r="C145" s="3" t="s">
        <v>189</v>
      </c>
      <c r="D145" s="5">
        <v>3.1</v>
      </c>
      <c r="E145" s="4" t="s">
        <v>190</v>
      </c>
      <c r="F145" s="5"/>
      <c r="G145" s="5"/>
      <c r="H145" s="5">
        <v>0.33472299999999999</v>
      </c>
      <c r="I145" s="5"/>
      <c r="J145" s="5"/>
      <c r="K145" s="5">
        <v>0.33472299999999999</v>
      </c>
      <c r="L145" s="5"/>
      <c r="M145" s="5"/>
      <c r="N145" s="5"/>
      <c r="O145" s="5">
        <v>0.33</v>
      </c>
    </row>
    <row r="146" spans="1:15" ht="30">
      <c r="A146" s="38"/>
      <c r="B146" s="39"/>
      <c r="C146" s="3" t="s">
        <v>191</v>
      </c>
      <c r="D146" s="5">
        <v>1.1299999999999999</v>
      </c>
      <c r="E146" s="4" t="s">
        <v>33</v>
      </c>
      <c r="F146" s="5"/>
      <c r="G146" s="5"/>
      <c r="H146" s="5">
        <v>0.15528800000000001</v>
      </c>
      <c r="I146" s="5">
        <v>0.15628700000000001</v>
      </c>
      <c r="J146" s="5"/>
      <c r="K146" s="5"/>
      <c r="L146" s="5"/>
      <c r="M146" s="5"/>
      <c r="N146" s="5">
        <v>0.31157499999999999</v>
      </c>
      <c r="O146" s="5">
        <v>0.31</v>
      </c>
    </row>
    <row r="147" spans="1:15">
      <c r="A147" s="38"/>
      <c r="B147" s="30" t="s">
        <v>298</v>
      </c>
      <c r="C147" s="7"/>
      <c r="D147" s="9"/>
      <c r="E147" s="8"/>
      <c r="F147" s="9">
        <f t="shared" ref="F147:O147" si="15">SUM(F142:F146)</f>
        <v>0</v>
      </c>
      <c r="G147" s="9">
        <f t="shared" si="15"/>
        <v>0</v>
      </c>
      <c r="H147" s="9">
        <f t="shared" si="15"/>
        <v>1.6547800000000001</v>
      </c>
      <c r="I147" s="9">
        <f t="shared" si="15"/>
        <v>0.15628700000000001</v>
      </c>
      <c r="J147" s="9">
        <f t="shared" si="15"/>
        <v>0</v>
      </c>
      <c r="K147" s="9">
        <f t="shared" si="15"/>
        <v>0.96732600000000002</v>
      </c>
      <c r="L147" s="9">
        <f t="shared" si="15"/>
        <v>0</v>
      </c>
      <c r="M147" s="9">
        <f t="shared" si="15"/>
        <v>0.146007</v>
      </c>
      <c r="N147" s="9">
        <f t="shared" si="15"/>
        <v>0.69773399999999997</v>
      </c>
      <c r="O147" s="9">
        <f t="shared" si="15"/>
        <v>1.8000000000000003</v>
      </c>
    </row>
    <row r="148" spans="1:15" ht="45">
      <c r="A148" s="38"/>
      <c r="B148" s="31" t="s">
        <v>261</v>
      </c>
      <c r="C148" s="3" t="s">
        <v>262</v>
      </c>
      <c r="D148" s="5">
        <v>0.23</v>
      </c>
      <c r="E148" s="4" t="s">
        <v>12</v>
      </c>
      <c r="F148" s="5"/>
      <c r="G148" s="5"/>
      <c r="H148" s="5"/>
      <c r="I148" s="5">
        <v>0.22895799999999999</v>
      </c>
      <c r="J148" s="5"/>
      <c r="K148" s="5">
        <v>0.22895799999999999</v>
      </c>
      <c r="L148" s="5"/>
      <c r="M148" s="5"/>
      <c r="N148" s="5"/>
      <c r="O148" s="5">
        <v>0.23</v>
      </c>
    </row>
    <row r="149" spans="1:15">
      <c r="A149" s="38"/>
      <c r="B149" s="30" t="s">
        <v>298</v>
      </c>
      <c r="C149" s="7"/>
      <c r="D149" s="9"/>
      <c r="E149" s="8"/>
      <c r="F149" s="9">
        <f t="shared" ref="F149:O149" si="16">SUM(F148)</f>
        <v>0</v>
      </c>
      <c r="G149" s="9">
        <f t="shared" si="16"/>
        <v>0</v>
      </c>
      <c r="H149" s="9">
        <f t="shared" si="16"/>
        <v>0</v>
      </c>
      <c r="I149" s="9">
        <f t="shared" si="16"/>
        <v>0.22895799999999999</v>
      </c>
      <c r="J149" s="9">
        <f t="shared" si="16"/>
        <v>0</v>
      </c>
      <c r="K149" s="9">
        <f t="shared" si="16"/>
        <v>0.22895799999999999</v>
      </c>
      <c r="L149" s="9">
        <f t="shared" si="16"/>
        <v>0</v>
      </c>
      <c r="M149" s="9">
        <f t="shared" si="16"/>
        <v>0</v>
      </c>
      <c r="N149" s="9">
        <f t="shared" si="16"/>
        <v>0</v>
      </c>
      <c r="O149" s="9">
        <f t="shared" si="16"/>
        <v>0.23</v>
      </c>
    </row>
    <row r="150" spans="1:15" ht="75">
      <c r="A150" s="38"/>
      <c r="B150" s="36" t="s">
        <v>264</v>
      </c>
      <c r="C150" s="3" t="s">
        <v>265</v>
      </c>
      <c r="D150" s="5">
        <v>2.54</v>
      </c>
      <c r="E150" s="4" t="s">
        <v>42</v>
      </c>
      <c r="F150" s="5"/>
      <c r="G150" s="5"/>
      <c r="H150" s="5"/>
      <c r="I150" s="5">
        <v>1.269236</v>
      </c>
      <c r="J150" s="5"/>
      <c r="K150" s="5">
        <v>1.269236</v>
      </c>
      <c r="L150" s="5"/>
      <c r="M150" s="5"/>
      <c r="N150" s="5"/>
      <c r="O150" s="5">
        <v>1.27</v>
      </c>
    </row>
    <row r="151" spans="1:15">
      <c r="A151" s="38"/>
      <c r="B151" s="30" t="s">
        <v>298</v>
      </c>
      <c r="C151" s="7"/>
      <c r="D151" s="9"/>
      <c r="E151" s="8"/>
      <c r="F151" s="9">
        <f t="shared" ref="F151:O151" si="17">SUM(F150)</f>
        <v>0</v>
      </c>
      <c r="G151" s="9">
        <f t="shared" si="17"/>
        <v>0</v>
      </c>
      <c r="H151" s="9">
        <f t="shared" si="17"/>
        <v>0</v>
      </c>
      <c r="I151" s="9">
        <f t="shared" si="17"/>
        <v>1.269236</v>
      </c>
      <c r="J151" s="9">
        <f t="shared" si="17"/>
        <v>0</v>
      </c>
      <c r="K151" s="9">
        <f t="shared" si="17"/>
        <v>1.269236</v>
      </c>
      <c r="L151" s="9">
        <f t="shared" si="17"/>
        <v>0</v>
      </c>
      <c r="M151" s="9">
        <f t="shared" si="17"/>
        <v>0</v>
      </c>
      <c r="N151" s="9">
        <f t="shared" si="17"/>
        <v>0</v>
      </c>
      <c r="O151" s="9">
        <f t="shared" si="17"/>
        <v>1.27</v>
      </c>
    </row>
    <row r="152" spans="1:15">
      <c r="A152" s="39"/>
      <c r="B152" s="51" t="s">
        <v>300</v>
      </c>
      <c r="C152" s="44"/>
      <c r="D152" s="44"/>
      <c r="E152" s="45"/>
      <c r="F152" s="24">
        <f t="shared" ref="F152:O152" si="18">SUM(F151,F149,F147,F141)</f>
        <v>0</v>
      </c>
      <c r="G152" s="24">
        <f t="shared" si="18"/>
        <v>0.40008300000000002</v>
      </c>
      <c r="H152" s="24">
        <f t="shared" si="18"/>
        <v>1.6547800000000001</v>
      </c>
      <c r="I152" s="24">
        <f t="shared" si="18"/>
        <v>1.972369</v>
      </c>
      <c r="J152" s="24">
        <f t="shared" si="18"/>
        <v>0</v>
      </c>
      <c r="K152" s="24">
        <f t="shared" si="18"/>
        <v>2.8656030000000001</v>
      </c>
      <c r="L152" s="24">
        <f t="shared" si="18"/>
        <v>0</v>
      </c>
      <c r="M152" s="24">
        <f t="shared" si="18"/>
        <v>0.463895</v>
      </c>
      <c r="N152" s="24">
        <f t="shared" si="18"/>
        <v>0.69773399999999997</v>
      </c>
      <c r="O152" s="24">
        <f t="shared" si="18"/>
        <v>4.0200000000000005</v>
      </c>
    </row>
    <row r="153" spans="1:15" ht="60">
      <c r="A153" s="37" t="s">
        <v>296</v>
      </c>
      <c r="B153" s="31" t="s">
        <v>272</v>
      </c>
      <c r="C153" s="3" t="s">
        <v>273</v>
      </c>
      <c r="D153" s="5">
        <v>1.83</v>
      </c>
      <c r="E153" s="4" t="s">
        <v>103</v>
      </c>
      <c r="F153" s="5">
        <v>7.6630000000000004E-2</v>
      </c>
      <c r="G153" s="5"/>
      <c r="H153" s="5">
        <v>0.65786</v>
      </c>
      <c r="I153" s="5"/>
      <c r="J153" s="5"/>
      <c r="K153" s="5"/>
      <c r="L153" s="5"/>
      <c r="M153" s="5"/>
      <c r="N153" s="5">
        <v>0.73448999999999998</v>
      </c>
      <c r="O153" s="5">
        <v>0.73</v>
      </c>
    </row>
    <row r="154" spans="1:15">
      <c r="A154" s="38"/>
      <c r="B154" s="30" t="s">
        <v>298</v>
      </c>
      <c r="C154" s="7"/>
      <c r="D154" s="9"/>
      <c r="E154" s="8"/>
      <c r="F154" s="9">
        <f t="shared" ref="F154:O154" si="19">SUM(F153)</f>
        <v>7.6630000000000004E-2</v>
      </c>
      <c r="G154" s="9">
        <f t="shared" si="19"/>
        <v>0</v>
      </c>
      <c r="H154" s="9">
        <f t="shared" si="19"/>
        <v>0.65786</v>
      </c>
      <c r="I154" s="9">
        <f t="shared" si="19"/>
        <v>0</v>
      </c>
      <c r="J154" s="9">
        <f t="shared" si="19"/>
        <v>0</v>
      </c>
      <c r="K154" s="9">
        <f t="shared" si="19"/>
        <v>0</v>
      </c>
      <c r="L154" s="9">
        <f t="shared" si="19"/>
        <v>0</v>
      </c>
      <c r="M154" s="9">
        <f t="shared" si="19"/>
        <v>0</v>
      </c>
      <c r="N154" s="9">
        <f t="shared" si="19"/>
        <v>0.73448999999999998</v>
      </c>
      <c r="O154" s="9">
        <f t="shared" si="19"/>
        <v>0.73</v>
      </c>
    </row>
    <row r="155" spans="1:15">
      <c r="A155" s="38"/>
      <c r="B155" s="40" t="s">
        <v>275</v>
      </c>
      <c r="C155" s="3" t="s">
        <v>276</v>
      </c>
      <c r="D155" s="5">
        <v>3.89</v>
      </c>
      <c r="E155" s="4" t="s">
        <v>14</v>
      </c>
      <c r="F155" s="5"/>
      <c r="G155" s="5"/>
      <c r="H155" s="5">
        <v>1.49291</v>
      </c>
      <c r="I155" s="5"/>
      <c r="J155" s="5">
        <v>1.49291</v>
      </c>
      <c r="K155" s="5"/>
      <c r="L155" s="5"/>
      <c r="M155" s="5"/>
      <c r="N155" s="5"/>
      <c r="O155" s="5">
        <v>1.49</v>
      </c>
    </row>
    <row r="156" spans="1:15">
      <c r="A156" s="38"/>
      <c r="B156" s="42"/>
      <c r="C156" s="3" t="s">
        <v>277</v>
      </c>
      <c r="D156" s="5">
        <v>10.68</v>
      </c>
      <c r="E156" s="4" t="s">
        <v>103</v>
      </c>
      <c r="F156" s="5">
        <v>2.2074699999999998</v>
      </c>
      <c r="G156" s="5"/>
      <c r="H156" s="5">
        <v>2.6326879999999999</v>
      </c>
      <c r="I156" s="5">
        <v>0.50171200000000005</v>
      </c>
      <c r="J156" s="5"/>
      <c r="K156" s="5"/>
      <c r="L156" s="5"/>
      <c r="M156" s="5"/>
      <c r="N156" s="5">
        <v>5.3418700000000001</v>
      </c>
      <c r="O156" s="5">
        <v>5.34</v>
      </c>
    </row>
    <row r="157" spans="1:15">
      <c r="A157" s="38"/>
      <c r="B157" s="30" t="s">
        <v>298</v>
      </c>
      <c r="C157" s="7"/>
      <c r="D157" s="9"/>
      <c r="E157" s="8"/>
      <c r="F157" s="9">
        <f t="shared" ref="F157:O157" si="20">SUM(F155:F156)</f>
        <v>2.2074699999999998</v>
      </c>
      <c r="G157" s="9">
        <f t="shared" si="20"/>
        <v>0</v>
      </c>
      <c r="H157" s="9">
        <f t="shared" si="20"/>
        <v>4.1255980000000001</v>
      </c>
      <c r="I157" s="9">
        <f t="shared" si="20"/>
        <v>0.50171200000000005</v>
      </c>
      <c r="J157" s="9">
        <f t="shared" si="20"/>
        <v>1.49291</v>
      </c>
      <c r="K157" s="9">
        <f t="shared" si="20"/>
        <v>0</v>
      </c>
      <c r="L157" s="9">
        <f t="shared" si="20"/>
        <v>0</v>
      </c>
      <c r="M157" s="9">
        <f t="shared" si="20"/>
        <v>0</v>
      </c>
      <c r="N157" s="9">
        <f t="shared" si="20"/>
        <v>5.3418700000000001</v>
      </c>
      <c r="O157" s="9">
        <f t="shared" si="20"/>
        <v>6.83</v>
      </c>
    </row>
    <row r="158" spans="1:15">
      <c r="A158" s="39"/>
      <c r="B158" s="52" t="s">
        <v>301</v>
      </c>
      <c r="C158" s="44"/>
      <c r="D158" s="44"/>
      <c r="E158" s="45"/>
      <c r="F158" s="22">
        <f t="shared" ref="F158:O158" si="21">SUM(F157,F154)</f>
        <v>2.2841</v>
      </c>
      <c r="G158" s="22">
        <f t="shared" si="21"/>
        <v>0</v>
      </c>
      <c r="H158" s="22">
        <f t="shared" si="21"/>
        <v>4.7834580000000004</v>
      </c>
      <c r="I158" s="22">
        <f t="shared" si="21"/>
        <v>0.50171200000000005</v>
      </c>
      <c r="J158" s="22">
        <f t="shared" si="21"/>
        <v>1.49291</v>
      </c>
      <c r="K158" s="22">
        <f t="shared" si="21"/>
        <v>0</v>
      </c>
      <c r="L158" s="22">
        <f t="shared" si="21"/>
        <v>0</v>
      </c>
      <c r="M158" s="22">
        <f t="shared" si="21"/>
        <v>0</v>
      </c>
      <c r="N158" s="22">
        <f t="shared" si="21"/>
        <v>6.0763600000000002</v>
      </c>
      <c r="O158" s="22">
        <f t="shared" si="21"/>
        <v>7.5600000000000005</v>
      </c>
    </row>
    <row r="159" spans="1:15" ht="30">
      <c r="A159" s="37" t="s">
        <v>297</v>
      </c>
      <c r="B159" s="37" t="s">
        <v>62</v>
      </c>
      <c r="C159" s="3" t="s">
        <v>319</v>
      </c>
      <c r="D159" s="5">
        <v>7.06</v>
      </c>
      <c r="E159" s="4" t="s">
        <v>77</v>
      </c>
      <c r="F159" s="5">
        <v>2.5338959999999999</v>
      </c>
      <c r="G159" s="5">
        <v>2.2430000000000002E-3</v>
      </c>
      <c r="H159" s="5">
        <v>2.7584339999999998</v>
      </c>
      <c r="I159" s="5">
        <v>0.32657399999999998</v>
      </c>
      <c r="J159" s="5"/>
      <c r="K159" s="5"/>
      <c r="L159" s="5">
        <v>3.40177</v>
      </c>
      <c r="M159" s="5">
        <v>2.2193770000000002</v>
      </c>
      <c r="N159" s="5"/>
      <c r="O159" s="5">
        <v>5.62</v>
      </c>
    </row>
    <row r="160" spans="1:15">
      <c r="A160" s="38"/>
      <c r="B160" s="38"/>
      <c r="C160" s="3" t="s">
        <v>88</v>
      </c>
      <c r="D160" s="5">
        <v>3.52</v>
      </c>
      <c r="E160" s="4" t="s">
        <v>89</v>
      </c>
      <c r="F160" s="5"/>
      <c r="G160" s="5">
        <v>0.03</v>
      </c>
      <c r="H160" s="5">
        <v>9.4569E-2</v>
      </c>
      <c r="I160" s="5">
        <v>0.06</v>
      </c>
      <c r="J160" s="5"/>
      <c r="K160" s="5"/>
      <c r="L160" s="5"/>
      <c r="M160" s="5">
        <v>0.31</v>
      </c>
      <c r="N160" s="5">
        <v>8.5914000000000004E-2</v>
      </c>
      <c r="O160" s="5">
        <v>0.39</v>
      </c>
    </row>
    <row r="161" spans="1:15" ht="45">
      <c r="A161" s="38"/>
      <c r="B161" s="38"/>
      <c r="C161" s="3" t="s">
        <v>114</v>
      </c>
      <c r="D161" s="5">
        <v>2.89</v>
      </c>
      <c r="E161" s="4" t="s">
        <v>115</v>
      </c>
      <c r="F161" s="5">
        <v>4.3069000000000003E-2</v>
      </c>
      <c r="G161" s="5"/>
      <c r="H161" s="5">
        <v>0.128526</v>
      </c>
      <c r="I161" s="5">
        <v>0.26632299999999998</v>
      </c>
      <c r="J161" s="5"/>
      <c r="K161" s="5"/>
      <c r="L161" s="5">
        <v>8.5769999999999996E-3</v>
      </c>
      <c r="M161" s="5">
        <v>0.153311</v>
      </c>
      <c r="N161" s="5">
        <v>0.28018999999999999</v>
      </c>
      <c r="O161" s="5">
        <v>0.44</v>
      </c>
    </row>
    <row r="162" spans="1:15" ht="30">
      <c r="A162" s="38"/>
      <c r="B162" s="38"/>
      <c r="C162" s="3" t="s">
        <v>131</v>
      </c>
      <c r="D162" s="5">
        <v>0.21</v>
      </c>
      <c r="E162" s="4" t="s">
        <v>66</v>
      </c>
      <c r="F162" s="5"/>
      <c r="G162" s="5"/>
      <c r="H162" s="5">
        <v>7.1447999999999998E-2</v>
      </c>
      <c r="I162" s="5">
        <v>2.5326999999999999E-2</v>
      </c>
      <c r="J162" s="5"/>
      <c r="K162" s="5"/>
      <c r="L162" s="5"/>
      <c r="M162" s="5">
        <v>9.6775E-2</v>
      </c>
      <c r="N162" s="5"/>
      <c r="O162" s="5">
        <v>0.1</v>
      </c>
    </row>
    <row r="163" spans="1:15" ht="30">
      <c r="A163" s="38"/>
      <c r="B163" s="38"/>
      <c r="C163" s="3" t="s">
        <v>142</v>
      </c>
      <c r="D163" s="5">
        <v>0.4</v>
      </c>
      <c r="E163" s="4" t="s">
        <v>74</v>
      </c>
      <c r="F163" s="5">
        <v>2.0497000000000001E-2</v>
      </c>
      <c r="G163" s="5"/>
      <c r="H163" s="5">
        <v>4.0363000000000003E-2</v>
      </c>
      <c r="I163" s="5">
        <v>5.2874999999999998E-2</v>
      </c>
      <c r="J163" s="5"/>
      <c r="K163" s="5"/>
      <c r="L163" s="5"/>
      <c r="M163" s="5"/>
      <c r="N163" s="5">
        <v>0.113735</v>
      </c>
      <c r="O163" s="5">
        <v>0.11</v>
      </c>
    </row>
    <row r="164" spans="1:15">
      <c r="A164" s="38"/>
      <c r="B164" s="38"/>
      <c r="C164" s="3" t="s">
        <v>148</v>
      </c>
      <c r="D164" s="5">
        <v>3.38</v>
      </c>
      <c r="E164" s="4" t="s">
        <v>42</v>
      </c>
      <c r="F164" s="5">
        <v>2.6662999999999999E-2</v>
      </c>
      <c r="G164" s="5"/>
      <c r="H164" s="5">
        <v>0.32992499999999997</v>
      </c>
      <c r="I164" s="5">
        <v>0.34082599999999996</v>
      </c>
      <c r="J164" s="5"/>
      <c r="K164" s="5"/>
      <c r="L164" s="5"/>
      <c r="M164" s="5">
        <v>0.436027</v>
      </c>
      <c r="N164" s="5">
        <v>0.26138699999999998</v>
      </c>
      <c r="O164" s="5">
        <v>0.7</v>
      </c>
    </row>
    <row r="165" spans="1:15" ht="45">
      <c r="A165" s="38"/>
      <c r="B165" s="38"/>
      <c r="C165" s="3" t="s">
        <v>149</v>
      </c>
      <c r="D165" s="5">
        <v>2.37</v>
      </c>
      <c r="E165" s="4" t="s">
        <v>150</v>
      </c>
      <c r="F165" s="5">
        <v>7.2205000000000005E-2</v>
      </c>
      <c r="G165" s="5"/>
      <c r="H165" s="5">
        <v>0.29911599999999999</v>
      </c>
      <c r="I165" s="5">
        <v>9.8138000000000003E-2</v>
      </c>
      <c r="J165" s="5"/>
      <c r="K165" s="5"/>
      <c r="L165" s="5"/>
      <c r="M165" s="5">
        <v>0.44136399999999998</v>
      </c>
      <c r="N165" s="5">
        <v>2.8094999999999998E-2</v>
      </c>
      <c r="O165" s="5">
        <v>0.47</v>
      </c>
    </row>
    <row r="166" spans="1:15" ht="30">
      <c r="A166" s="38"/>
      <c r="B166" s="38"/>
      <c r="C166" s="3" t="s">
        <v>63</v>
      </c>
      <c r="D166" s="5">
        <v>3.01</v>
      </c>
      <c r="E166" s="4" t="s">
        <v>64</v>
      </c>
      <c r="F166" s="5">
        <v>5.6596E-2</v>
      </c>
      <c r="G166" s="5">
        <v>5.9146999999999998E-2</v>
      </c>
      <c r="H166" s="5">
        <v>0.40478499999999995</v>
      </c>
      <c r="I166" s="5">
        <v>0.38693699999999998</v>
      </c>
      <c r="J166" s="5"/>
      <c r="K166" s="5">
        <v>0.36919099999999999</v>
      </c>
      <c r="L166" s="5"/>
      <c r="M166" s="5">
        <v>0.52319899999999997</v>
      </c>
      <c r="N166" s="5">
        <v>1.5075E-2</v>
      </c>
      <c r="O166" s="5">
        <v>0.91</v>
      </c>
    </row>
    <row r="167" spans="1:15" ht="30">
      <c r="A167" s="38"/>
      <c r="B167" s="38"/>
      <c r="C167" s="3" t="s">
        <v>65</v>
      </c>
      <c r="D167" s="5">
        <v>1.96</v>
      </c>
      <c r="E167" s="4" t="s">
        <v>66</v>
      </c>
      <c r="F167" s="5"/>
      <c r="G167" s="5"/>
      <c r="H167" s="5">
        <v>0.24984799999999999</v>
      </c>
      <c r="I167" s="5">
        <v>0.22</v>
      </c>
      <c r="J167" s="5"/>
      <c r="K167" s="5"/>
      <c r="L167" s="5"/>
      <c r="M167" s="5">
        <v>3.2794999999999998E-2</v>
      </c>
      <c r="N167" s="5">
        <v>0.42261700000000002</v>
      </c>
      <c r="O167" s="5">
        <v>0.46</v>
      </c>
    </row>
    <row r="168" spans="1:15">
      <c r="A168" s="38"/>
      <c r="B168" s="38"/>
      <c r="C168" s="3" t="s">
        <v>67</v>
      </c>
      <c r="D168" s="5">
        <v>0.9</v>
      </c>
      <c r="E168" s="4" t="s">
        <v>5</v>
      </c>
      <c r="F168" s="5"/>
      <c r="G168" s="5"/>
      <c r="H168" s="5">
        <v>5.8213000000000001E-2</v>
      </c>
      <c r="I168" s="5">
        <v>0.19706399999999999</v>
      </c>
      <c r="J168" s="5"/>
      <c r="K168" s="5"/>
      <c r="L168" s="5"/>
      <c r="M168" s="5"/>
      <c r="N168" s="5">
        <v>0.25527699999999998</v>
      </c>
      <c r="O168" s="5">
        <v>0.26</v>
      </c>
    </row>
    <row r="169" spans="1:15" ht="30">
      <c r="A169" s="38"/>
      <c r="B169" s="38"/>
      <c r="C169" s="3" t="s">
        <v>68</v>
      </c>
      <c r="D169" s="5">
        <v>0.5</v>
      </c>
      <c r="E169" s="4" t="s">
        <v>69</v>
      </c>
      <c r="F169" s="5"/>
      <c r="G169" s="5"/>
      <c r="H169" s="5">
        <v>3.4120999999999999E-2</v>
      </c>
      <c r="I169" s="5">
        <v>7.2084999999999996E-2</v>
      </c>
      <c r="J169" s="5"/>
      <c r="K169" s="5">
        <v>0.10620599999999999</v>
      </c>
      <c r="L169" s="5"/>
      <c r="M169" s="5"/>
      <c r="N169" s="5"/>
      <c r="O169" s="5">
        <v>0.11</v>
      </c>
    </row>
    <row r="170" spans="1:15">
      <c r="A170" s="38"/>
      <c r="B170" s="38"/>
      <c r="C170" s="3" t="s">
        <v>70</v>
      </c>
      <c r="D170" s="5">
        <v>0.18</v>
      </c>
      <c r="E170" s="4" t="s">
        <v>47</v>
      </c>
      <c r="F170" s="5"/>
      <c r="G170" s="5"/>
      <c r="H170" s="5">
        <v>2.4076E-2</v>
      </c>
      <c r="I170" s="5"/>
      <c r="J170" s="5"/>
      <c r="K170" s="5">
        <v>2.5912999999999999E-2</v>
      </c>
      <c r="L170" s="5"/>
      <c r="M170" s="5"/>
      <c r="N170" s="5"/>
      <c r="O170" s="5">
        <v>0.03</v>
      </c>
    </row>
    <row r="171" spans="1:15">
      <c r="A171" s="38"/>
      <c r="B171" s="38"/>
      <c r="C171" s="3" t="s">
        <v>71</v>
      </c>
      <c r="D171" s="5">
        <v>0.2</v>
      </c>
      <c r="E171" s="4" t="s">
        <v>47</v>
      </c>
      <c r="F171" s="5">
        <v>1.1186E-2</v>
      </c>
      <c r="G171" s="5"/>
      <c r="H171" s="5">
        <v>9.3831999999999999E-2</v>
      </c>
      <c r="I171" s="5">
        <v>2.2099000000000001E-2</v>
      </c>
      <c r="J171" s="5"/>
      <c r="K171" s="5">
        <v>0.12711700000000001</v>
      </c>
      <c r="L171" s="5"/>
      <c r="M171" s="5"/>
      <c r="N171" s="5"/>
      <c r="O171" s="5">
        <v>0.13</v>
      </c>
    </row>
    <row r="172" spans="1:15" ht="30">
      <c r="A172" s="38"/>
      <c r="B172" s="38"/>
      <c r="C172" s="3" t="s">
        <v>72</v>
      </c>
      <c r="D172" s="5">
        <v>1.31</v>
      </c>
      <c r="E172" s="4" t="s">
        <v>58</v>
      </c>
      <c r="F172" s="5">
        <v>1.9370999999999999E-2</v>
      </c>
      <c r="G172" s="5"/>
      <c r="H172" s="5">
        <v>0.26134099999999999</v>
      </c>
      <c r="I172" s="5">
        <v>0.131747</v>
      </c>
      <c r="J172" s="5"/>
      <c r="K172" s="5">
        <v>7.1679999999999999E-3</v>
      </c>
      <c r="L172" s="5"/>
      <c r="M172" s="5">
        <v>9.3633999999999995E-2</v>
      </c>
      <c r="N172" s="5">
        <v>0.31165700000000002</v>
      </c>
      <c r="O172" s="5">
        <v>0.41</v>
      </c>
    </row>
    <row r="173" spans="1:15" ht="30">
      <c r="A173" s="38"/>
      <c r="B173" s="38"/>
      <c r="C173" s="3" t="s">
        <v>73</v>
      </c>
      <c r="D173" s="5">
        <v>0.8</v>
      </c>
      <c r="E173" s="4" t="s">
        <v>74</v>
      </c>
      <c r="F173" s="5">
        <v>8.562800000000001E-2</v>
      </c>
      <c r="G173" s="5"/>
      <c r="H173" s="5">
        <v>8.8437999999999989E-2</v>
      </c>
      <c r="I173" s="5">
        <v>0.17488299999999998</v>
      </c>
      <c r="J173" s="5"/>
      <c r="K173" s="5"/>
      <c r="L173" s="5"/>
      <c r="M173" s="5">
        <v>0.32946799999999998</v>
      </c>
      <c r="N173" s="5">
        <v>1.9480999999999998E-2</v>
      </c>
      <c r="O173" s="5">
        <v>0.35</v>
      </c>
    </row>
    <row r="174" spans="1:15">
      <c r="A174" s="38"/>
      <c r="B174" s="38"/>
      <c r="C174" s="3" t="s">
        <v>75</v>
      </c>
      <c r="D174" s="5">
        <v>0.12</v>
      </c>
      <c r="E174" s="4" t="s">
        <v>76</v>
      </c>
      <c r="F174" s="5"/>
      <c r="G174" s="5"/>
      <c r="H174" s="5">
        <v>3.0266999999999999E-2</v>
      </c>
      <c r="I174" s="5">
        <v>6.8060000000000004E-3</v>
      </c>
      <c r="J174" s="5"/>
      <c r="K174" s="5"/>
      <c r="L174" s="5"/>
      <c r="M174" s="5">
        <v>3.7073000000000002E-2</v>
      </c>
      <c r="N174" s="5"/>
      <c r="O174" s="5">
        <v>0.04</v>
      </c>
    </row>
    <row r="175" spans="1:15">
      <c r="A175" s="38"/>
      <c r="B175" s="38"/>
      <c r="C175" s="3" t="s">
        <v>78</v>
      </c>
      <c r="D175" s="5">
        <v>0.27</v>
      </c>
      <c r="E175" s="4" t="s">
        <v>76</v>
      </c>
      <c r="F175" s="5">
        <v>1.7954000000000001E-2</v>
      </c>
      <c r="G175" s="5"/>
      <c r="H175" s="5">
        <v>2.8601000000000001E-2</v>
      </c>
      <c r="I175" s="5">
        <v>9.4891000000000003E-2</v>
      </c>
      <c r="J175" s="5"/>
      <c r="K175" s="5"/>
      <c r="L175" s="5"/>
      <c r="M175" s="5">
        <v>0.14144599999999999</v>
      </c>
      <c r="N175" s="5"/>
      <c r="O175" s="5">
        <v>0.14000000000000001</v>
      </c>
    </row>
    <row r="176" spans="1:15">
      <c r="A176" s="38"/>
      <c r="B176" s="38"/>
      <c r="C176" s="3" t="s">
        <v>79</v>
      </c>
      <c r="D176" s="5">
        <v>7.0000000000000007E-2</v>
      </c>
      <c r="E176" s="4" t="s">
        <v>76</v>
      </c>
      <c r="F176" s="5">
        <v>4.0407999999999999E-2</v>
      </c>
      <c r="G176" s="5"/>
      <c r="H176" s="5"/>
      <c r="I176" s="5">
        <v>8.2529999999999999E-3</v>
      </c>
      <c r="J176" s="5"/>
      <c r="K176" s="5"/>
      <c r="L176" s="5"/>
      <c r="M176" s="5">
        <v>4.8661000000000003E-2</v>
      </c>
      <c r="N176" s="5"/>
      <c r="O176" s="5">
        <v>0.05</v>
      </c>
    </row>
    <row r="177" spans="1:15">
      <c r="A177" s="38"/>
      <c r="B177" s="38"/>
      <c r="C177" s="3" t="s">
        <v>80</v>
      </c>
      <c r="D177" s="5">
        <v>1.1499999999999999</v>
      </c>
      <c r="E177" s="4" t="s">
        <v>5</v>
      </c>
      <c r="F177" s="5"/>
      <c r="G177" s="5"/>
      <c r="H177" s="5">
        <v>6.8049999999999999E-2</v>
      </c>
      <c r="I177" s="5">
        <v>0.13933699999999999</v>
      </c>
      <c r="J177" s="5"/>
      <c r="K177" s="5"/>
      <c r="L177" s="5"/>
      <c r="M177" s="5"/>
      <c r="N177" s="5">
        <v>0.20738699999999999</v>
      </c>
      <c r="O177" s="5">
        <v>0.21</v>
      </c>
    </row>
    <row r="178" spans="1:15">
      <c r="A178" s="38"/>
      <c r="B178" s="38"/>
      <c r="C178" s="3" t="s">
        <v>81</v>
      </c>
      <c r="D178" s="5">
        <v>0.18</v>
      </c>
      <c r="E178" s="4" t="s">
        <v>42</v>
      </c>
      <c r="F178" s="5"/>
      <c r="G178" s="5"/>
      <c r="H178" s="5">
        <v>2.2461999999999999E-2</v>
      </c>
      <c r="I178" s="5"/>
      <c r="J178" s="5"/>
      <c r="K178" s="5"/>
      <c r="L178" s="5"/>
      <c r="M178" s="5"/>
      <c r="N178" s="5">
        <v>2.6098E-2</v>
      </c>
      <c r="O178" s="5">
        <v>0.03</v>
      </c>
    </row>
    <row r="179" spans="1:15">
      <c r="A179" s="38"/>
      <c r="B179" s="38"/>
      <c r="C179" s="3" t="s">
        <v>82</v>
      </c>
      <c r="D179" s="5">
        <v>0.38</v>
      </c>
      <c r="E179" s="4" t="s">
        <v>12</v>
      </c>
      <c r="F179" s="5"/>
      <c r="G179" s="5"/>
      <c r="H179" s="5">
        <v>1.1209E-2</v>
      </c>
      <c r="I179" s="5">
        <v>4.0119000000000002E-2</v>
      </c>
      <c r="J179" s="5"/>
      <c r="K179" s="5">
        <v>3.2628999999999998E-2</v>
      </c>
      <c r="L179" s="5">
        <v>1.8699E-2</v>
      </c>
      <c r="M179" s="5"/>
      <c r="N179" s="5"/>
      <c r="O179" s="5">
        <v>0.05</v>
      </c>
    </row>
    <row r="180" spans="1:15" ht="45">
      <c r="A180" s="38"/>
      <c r="B180" s="38"/>
      <c r="C180" s="3" t="s">
        <v>83</v>
      </c>
      <c r="D180" s="5">
        <v>0.13</v>
      </c>
      <c r="E180" s="4" t="s">
        <v>84</v>
      </c>
      <c r="F180" s="5"/>
      <c r="G180" s="5"/>
      <c r="H180" s="5"/>
      <c r="I180" s="5">
        <v>6.6610000000000003E-3</v>
      </c>
      <c r="J180" s="5"/>
      <c r="K180" s="5"/>
      <c r="L180" s="5"/>
      <c r="M180" s="5">
        <v>0.01</v>
      </c>
      <c r="N180" s="5"/>
      <c r="O180" s="5">
        <v>0.01</v>
      </c>
    </row>
    <row r="181" spans="1:15">
      <c r="A181" s="38"/>
      <c r="B181" s="38"/>
      <c r="C181" s="3" t="s">
        <v>85</v>
      </c>
      <c r="D181" s="5">
        <v>0.85</v>
      </c>
      <c r="E181" s="4" t="s">
        <v>12</v>
      </c>
      <c r="F181" s="5">
        <v>2.6002999999999998E-2</v>
      </c>
      <c r="G181" s="5">
        <v>1.0800000000000001E-2</v>
      </c>
      <c r="H181" s="5">
        <v>0.15673600000000001</v>
      </c>
      <c r="I181" s="5">
        <v>0.13445799999999999</v>
      </c>
      <c r="J181" s="5"/>
      <c r="K181" s="5">
        <v>0.29728599999999999</v>
      </c>
      <c r="L181" s="5"/>
      <c r="M181" s="5">
        <v>3.0710999999999999E-2</v>
      </c>
      <c r="N181" s="5"/>
      <c r="O181" s="5">
        <v>0.33</v>
      </c>
    </row>
    <row r="182" spans="1:15" ht="30">
      <c r="A182" s="38"/>
      <c r="B182" s="38"/>
      <c r="C182" s="3" t="s">
        <v>86</v>
      </c>
      <c r="D182" s="5">
        <v>1.58</v>
      </c>
      <c r="E182" s="4" t="s">
        <v>58</v>
      </c>
      <c r="F182" s="5">
        <v>5.4320000000000002E-3</v>
      </c>
      <c r="G182" s="5"/>
      <c r="H182" s="5">
        <v>0.218141</v>
      </c>
      <c r="I182" s="5">
        <v>7.0508000000000001E-2</v>
      </c>
      <c r="J182" s="5"/>
      <c r="K182" s="5"/>
      <c r="L182" s="5"/>
      <c r="M182" s="5">
        <v>0.29408099999999998</v>
      </c>
      <c r="N182" s="5"/>
      <c r="O182" s="5">
        <v>0.28999999999999998</v>
      </c>
    </row>
    <row r="183" spans="1:15">
      <c r="A183" s="38"/>
      <c r="B183" s="38"/>
      <c r="C183" s="3" t="s">
        <v>87</v>
      </c>
      <c r="D183" s="5">
        <v>0.05</v>
      </c>
      <c r="E183" s="4" t="s">
        <v>5</v>
      </c>
      <c r="F183" s="5"/>
      <c r="G183" s="5"/>
      <c r="H183" s="5">
        <v>2.3980999999999999E-2</v>
      </c>
      <c r="I183" s="5">
        <v>5.7229999999999998E-3</v>
      </c>
      <c r="J183" s="5"/>
      <c r="K183" s="5"/>
      <c r="L183" s="5"/>
      <c r="M183" s="5"/>
      <c r="N183" s="5">
        <v>2.9704000000000001E-2</v>
      </c>
      <c r="O183" s="5">
        <v>0.03</v>
      </c>
    </row>
    <row r="184" spans="1:15" ht="30">
      <c r="A184" s="38"/>
      <c r="B184" s="38"/>
      <c r="C184" s="3" t="s">
        <v>90</v>
      </c>
      <c r="D184" s="5">
        <v>0.39</v>
      </c>
      <c r="E184" s="4" t="s">
        <v>10</v>
      </c>
      <c r="F184" s="5">
        <v>9.6969E-2</v>
      </c>
      <c r="G184" s="5">
        <v>8.4642999999999996E-2</v>
      </c>
      <c r="H184" s="5"/>
      <c r="I184" s="5">
        <v>9.4339999999999997E-3</v>
      </c>
      <c r="J184" s="5"/>
      <c r="K184" s="5">
        <v>0.19104599999999999</v>
      </c>
      <c r="L184" s="5"/>
      <c r="M184" s="5"/>
      <c r="N184" s="5"/>
      <c r="O184" s="5">
        <v>0.19</v>
      </c>
    </row>
    <row r="185" spans="1:15">
      <c r="A185" s="38"/>
      <c r="B185" s="38"/>
      <c r="C185" s="3" t="s">
        <v>92</v>
      </c>
      <c r="D185" s="5">
        <v>0.2</v>
      </c>
      <c r="E185" s="4" t="s">
        <v>12</v>
      </c>
      <c r="F185" s="5">
        <v>1.3259E-2</v>
      </c>
      <c r="G185" s="5"/>
      <c r="H185" s="5">
        <v>0.106651</v>
      </c>
      <c r="I185" s="5"/>
      <c r="J185" s="5"/>
      <c r="K185" s="5"/>
      <c r="L185" s="5"/>
      <c r="M185" s="5">
        <v>0.12178700000000001</v>
      </c>
      <c r="N185" s="5"/>
      <c r="O185" s="5">
        <v>0.12</v>
      </c>
    </row>
    <row r="186" spans="1:15">
      <c r="A186" s="38"/>
      <c r="B186" s="38"/>
      <c r="C186" s="3" t="s">
        <v>93</v>
      </c>
      <c r="D186" s="5">
        <v>0.26</v>
      </c>
      <c r="E186" s="4" t="s">
        <v>14</v>
      </c>
      <c r="F186" s="5">
        <v>8.3815000000000001E-2</v>
      </c>
      <c r="G186" s="5"/>
      <c r="H186" s="5"/>
      <c r="I186" s="5">
        <v>2.0618999999999998E-2</v>
      </c>
      <c r="J186" s="5"/>
      <c r="K186" s="5">
        <v>0.104434</v>
      </c>
      <c r="L186" s="5"/>
      <c r="M186" s="5"/>
      <c r="N186" s="5"/>
      <c r="O186" s="5">
        <v>0.1</v>
      </c>
    </row>
    <row r="187" spans="1:15">
      <c r="A187" s="38"/>
      <c r="B187" s="38"/>
      <c r="C187" s="3" t="s">
        <v>94</v>
      </c>
      <c r="D187" s="5">
        <v>0.12</v>
      </c>
      <c r="E187" s="4" t="s">
        <v>12</v>
      </c>
      <c r="F187" s="5"/>
      <c r="G187" s="5"/>
      <c r="H187" s="5">
        <v>4.0607999999999998E-2</v>
      </c>
      <c r="I187" s="5">
        <v>6.1029999999999999E-3</v>
      </c>
      <c r="J187" s="5"/>
      <c r="K187" s="5">
        <v>4.6711000000000003E-2</v>
      </c>
      <c r="L187" s="5"/>
      <c r="M187" s="5"/>
      <c r="N187" s="5"/>
      <c r="O187" s="5">
        <v>0.05</v>
      </c>
    </row>
    <row r="188" spans="1:15" ht="45">
      <c r="A188" s="38"/>
      <c r="B188" s="38"/>
      <c r="C188" s="3" t="s">
        <v>95</v>
      </c>
      <c r="D188" s="5">
        <v>2.25</v>
      </c>
      <c r="E188" s="4" t="s">
        <v>8</v>
      </c>
      <c r="F188" s="5">
        <v>0.38798199999999999</v>
      </c>
      <c r="G188" s="5">
        <v>1.0552000000000001E-2</v>
      </c>
      <c r="H188" s="5">
        <v>0.38750300000000004</v>
      </c>
      <c r="I188" s="5">
        <v>0.21578900000000001</v>
      </c>
      <c r="J188" s="5"/>
      <c r="K188" s="5">
        <v>0.62781600000000004</v>
      </c>
      <c r="L188" s="5">
        <v>0.20474200000000001</v>
      </c>
      <c r="M188" s="5">
        <v>0.169268</v>
      </c>
      <c r="N188" s="5"/>
      <c r="O188" s="5">
        <v>1</v>
      </c>
    </row>
    <row r="189" spans="1:15" ht="30">
      <c r="A189" s="38"/>
      <c r="B189" s="38"/>
      <c r="C189" s="3" t="s">
        <v>96</v>
      </c>
      <c r="D189" s="5">
        <v>0.66</v>
      </c>
      <c r="E189" s="4" t="s">
        <v>97</v>
      </c>
      <c r="F189" s="5"/>
      <c r="G189" s="5"/>
      <c r="H189" s="5">
        <v>3.2493000000000001E-2</v>
      </c>
      <c r="I189" s="5">
        <v>7.3456999999999995E-2</v>
      </c>
      <c r="J189" s="5"/>
      <c r="K189" s="5"/>
      <c r="L189" s="5"/>
      <c r="M189" s="5">
        <v>7.5174000000000005E-2</v>
      </c>
      <c r="N189" s="5">
        <v>3.1628000000000003E-2</v>
      </c>
      <c r="O189" s="5">
        <v>0.11</v>
      </c>
    </row>
    <row r="190" spans="1:15">
      <c r="A190" s="38"/>
      <c r="B190" s="38"/>
      <c r="C190" s="3" t="s">
        <v>98</v>
      </c>
      <c r="D190" s="5">
        <v>0.68</v>
      </c>
      <c r="E190" s="4" t="s">
        <v>12</v>
      </c>
      <c r="F190" s="5"/>
      <c r="G190" s="5"/>
      <c r="H190" s="5">
        <v>2.9576000000000002E-2</v>
      </c>
      <c r="I190" s="5">
        <v>2.8701000000000001E-2</v>
      </c>
      <c r="J190" s="5"/>
      <c r="K190" s="5">
        <v>5.0360000000000002E-2</v>
      </c>
      <c r="L190" s="5">
        <v>7.9170000000000004E-3</v>
      </c>
      <c r="M190" s="5"/>
      <c r="N190" s="5"/>
      <c r="O190" s="5">
        <v>0.06</v>
      </c>
    </row>
    <row r="191" spans="1:15">
      <c r="A191" s="38"/>
      <c r="B191" s="38"/>
      <c r="C191" s="3" t="s">
        <v>99</v>
      </c>
      <c r="D191" s="5">
        <v>0.09</v>
      </c>
      <c r="E191" s="4" t="s">
        <v>12</v>
      </c>
      <c r="F191" s="5"/>
      <c r="G191" s="5"/>
      <c r="H191" s="5"/>
      <c r="I191" s="5">
        <v>7.1190000000000003E-3</v>
      </c>
      <c r="J191" s="5"/>
      <c r="K191" s="5"/>
      <c r="L191" s="5">
        <v>6.829E-3</v>
      </c>
      <c r="M191" s="5"/>
      <c r="N191" s="5"/>
      <c r="O191" s="5">
        <v>0.01</v>
      </c>
    </row>
    <row r="192" spans="1:15">
      <c r="A192" s="38"/>
      <c r="B192" s="38"/>
      <c r="C192" s="3" t="s">
        <v>100</v>
      </c>
      <c r="D192" s="5">
        <v>0.09</v>
      </c>
      <c r="E192" s="4" t="s">
        <v>101</v>
      </c>
      <c r="F192" s="5"/>
      <c r="G192" s="5"/>
      <c r="H192" s="5"/>
      <c r="I192" s="5">
        <v>6.0159999999999996E-3</v>
      </c>
      <c r="J192" s="5"/>
      <c r="K192" s="5"/>
      <c r="L192" s="5"/>
      <c r="M192" s="5">
        <v>8.4910000000000003E-3</v>
      </c>
      <c r="N192" s="5"/>
      <c r="O192" s="5">
        <v>0.01</v>
      </c>
    </row>
    <row r="193" spans="1:15">
      <c r="A193" s="38"/>
      <c r="B193" s="38"/>
      <c r="C193" s="3" t="s">
        <v>102</v>
      </c>
      <c r="D193" s="5">
        <v>1.39</v>
      </c>
      <c r="E193" s="4" t="s">
        <v>103</v>
      </c>
      <c r="F193" s="5"/>
      <c r="G193" s="5"/>
      <c r="H193" s="5">
        <v>5.7568000000000001E-2</v>
      </c>
      <c r="I193" s="5">
        <v>0.25122100000000003</v>
      </c>
      <c r="J193" s="5"/>
      <c r="K193" s="5"/>
      <c r="L193" s="5"/>
      <c r="M193" s="5">
        <v>0.30878899999999998</v>
      </c>
      <c r="N193" s="5"/>
      <c r="O193" s="5">
        <v>0.31</v>
      </c>
    </row>
    <row r="194" spans="1:15">
      <c r="A194" s="38"/>
      <c r="B194" s="38"/>
      <c r="C194" s="3" t="s">
        <v>104</v>
      </c>
      <c r="D194" s="5">
        <v>0.17</v>
      </c>
      <c r="E194" s="4" t="s">
        <v>101</v>
      </c>
      <c r="F194" s="5"/>
      <c r="G194" s="5"/>
      <c r="H194" s="5">
        <v>7.4000000000000003E-3</v>
      </c>
      <c r="I194" s="5">
        <v>2.1232000000000001E-2</v>
      </c>
      <c r="J194" s="5"/>
      <c r="K194" s="5"/>
      <c r="L194" s="5"/>
      <c r="M194" s="5">
        <v>1.6914999999999999E-2</v>
      </c>
      <c r="N194" s="5">
        <v>1.1717E-2</v>
      </c>
      <c r="O194" s="5">
        <v>0.03</v>
      </c>
    </row>
    <row r="195" spans="1:15">
      <c r="A195" s="38"/>
      <c r="B195" s="38"/>
      <c r="C195" s="3" t="s">
        <v>105</v>
      </c>
      <c r="D195" s="5">
        <v>1.82</v>
      </c>
      <c r="E195" s="4" t="s">
        <v>12</v>
      </c>
      <c r="F195" s="5">
        <v>3.4133999999999998E-2</v>
      </c>
      <c r="G195" s="5"/>
      <c r="H195" s="5">
        <v>6.0950999999999998E-2</v>
      </c>
      <c r="I195" s="5">
        <v>9.1606999999999994E-2</v>
      </c>
      <c r="J195" s="5"/>
      <c r="K195" s="5"/>
      <c r="L195" s="5"/>
      <c r="M195" s="5">
        <v>0.186692</v>
      </c>
      <c r="N195" s="5">
        <v>0</v>
      </c>
      <c r="O195" s="5">
        <v>0.19</v>
      </c>
    </row>
    <row r="196" spans="1:15" ht="45">
      <c r="A196" s="38"/>
      <c r="B196" s="38"/>
      <c r="C196" s="3" t="s">
        <v>106</v>
      </c>
      <c r="D196" s="5">
        <v>0.4</v>
      </c>
      <c r="E196" s="4" t="s">
        <v>22</v>
      </c>
      <c r="F196" s="5"/>
      <c r="G196" s="5">
        <v>3.8452E-2</v>
      </c>
      <c r="H196" s="5">
        <v>7.8545000000000004E-2</v>
      </c>
      <c r="I196" s="5">
        <v>2.7712999999999998E-2</v>
      </c>
      <c r="J196" s="5"/>
      <c r="K196" s="5"/>
      <c r="L196" s="5"/>
      <c r="M196" s="5">
        <v>5.8778999999999998E-2</v>
      </c>
      <c r="N196" s="5">
        <v>8.5930999999999993E-2</v>
      </c>
      <c r="O196" s="5">
        <v>0.14000000000000001</v>
      </c>
    </row>
    <row r="197" spans="1:15">
      <c r="A197" s="38"/>
      <c r="B197" s="38"/>
      <c r="C197" s="3" t="s">
        <v>107</v>
      </c>
      <c r="D197" s="5">
        <v>0.09</v>
      </c>
      <c r="E197" s="4" t="s">
        <v>14</v>
      </c>
      <c r="F197" s="5">
        <v>5.8687999999999997E-2</v>
      </c>
      <c r="G197" s="5"/>
      <c r="H197" s="5"/>
      <c r="I197" s="5"/>
      <c r="J197" s="5"/>
      <c r="K197" s="5">
        <v>5.8687999999999997E-2</v>
      </c>
      <c r="L197" s="5"/>
      <c r="M197" s="5"/>
      <c r="N197" s="5"/>
      <c r="O197" s="5">
        <v>0.06</v>
      </c>
    </row>
    <row r="198" spans="1:15" ht="60">
      <c r="A198" s="38"/>
      <c r="B198" s="38"/>
      <c r="C198" s="3" t="s">
        <v>108</v>
      </c>
      <c r="D198" s="5">
        <v>4.24</v>
      </c>
      <c r="E198" s="4" t="s">
        <v>109</v>
      </c>
      <c r="F198" s="5">
        <v>0.15327899999999997</v>
      </c>
      <c r="G198" s="5">
        <v>4.1449E-2</v>
      </c>
      <c r="H198" s="5">
        <v>1.1938359999999999</v>
      </c>
      <c r="I198" s="5">
        <v>9.4173000000000007E-2</v>
      </c>
      <c r="J198" s="5">
        <v>2.8978E-2</v>
      </c>
      <c r="K198" s="5"/>
      <c r="L198" s="5">
        <v>0.41900900000000002</v>
      </c>
      <c r="M198" s="5">
        <v>0.75805100000000003</v>
      </c>
      <c r="N198" s="5">
        <v>0.27604699999999999</v>
      </c>
      <c r="O198" s="5">
        <v>1.48</v>
      </c>
    </row>
    <row r="199" spans="1:15">
      <c r="A199" s="38"/>
      <c r="B199" s="38"/>
      <c r="C199" s="3" t="s">
        <v>110</v>
      </c>
      <c r="D199" s="5">
        <v>0.87</v>
      </c>
      <c r="E199" s="4" t="s">
        <v>14</v>
      </c>
      <c r="F199" s="5">
        <v>0.247585</v>
      </c>
      <c r="G199" s="5">
        <v>3.5298999999999997E-2</v>
      </c>
      <c r="H199" s="5">
        <v>4.9715999999999996E-2</v>
      </c>
      <c r="I199" s="5">
        <v>0.12945000000000001</v>
      </c>
      <c r="J199" s="5"/>
      <c r="K199" s="5"/>
      <c r="L199" s="5"/>
      <c r="M199" s="5">
        <v>0.45119199999999998</v>
      </c>
      <c r="N199" s="5">
        <v>1.0858E-2</v>
      </c>
      <c r="O199" s="5">
        <v>0.46</v>
      </c>
    </row>
    <row r="200" spans="1:15">
      <c r="A200" s="38"/>
      <c r="B200" s="38"/>
      <c r="C200" s="3" t="s">
        <v>111</v>
      </c>
      <c r="D200" s="5">
        <v>8.1300000000000008</v>
      </c>
      <c r="E200" s="4" t="s">
        <v>12</v>
      </c>
      <c r="F200" s="5"/>
      <c r="G200" s="5"/>
      <c r="H200" s="5"/>
      <c r="I200" s="5">
        <v>7.8885999999999998E-2</v>
      </c>
      <c r="J200" s="5"/>
      <c r="K200" s="5">
        <v>7.8885999999999998E-2</v>
      </c>
      <c r="L200" s="5"/>
      <c r="M200" s="5"/>
      <c r="N200" s="5"/>
      <c r="O200" s="5">
        <v>0.08</v>
      </c>
    </row>
    <row r="201" spans="1:15" ht="45">
      <c r="A201" s="38"/>
      <c r="B201" s="38"/>
      <c r="C201" s="3" t="s">
        <v>112</v>
      </c>
      <c r="D201" s="5">
        <v>0.1</v>
      </c>
      <c r="E201" s="4" t="s">
        <v>31</v>
      </c>
      <c r="F201" s="5"/>
      <c r="G201" s="5">
        <v>2.0397999999999999E-2</v>
      </c>
      <c r="H201" s="5">
        <v>1.5379999999999999E-3</v>
      </c>
      <c r="I201" s="5">
        <v>1.6483000000000001E-2</v>
      </c>
      <c r="J201" s="5"/>
      <c r="K201" s="5">
        <v>6.3169999999999997E-3</v>
      </c>
      <c r="L201" s="5"/>
      <c r="M201" s="5"/>
      <c r="N201" s="5">
        <v>3.2101999999999999E-2</v>
      </c>
      <c r="O201" s="5">
        <v>0.04</v>
      </c>
    </row>
    <row r="202" spans="1:15" ht="45">
      <c r="A202" s="38"/>
      <c r="B202" s="38"/>
      <c r="C202" s="3" t="s">
        <v>113</v>
      </c>
      <c r="D202" s="5">
        <v>4.47</v>
      </c>
      <c r="E202" s="4" t="s">
        <v>31</v>
      </c>
      <c r="F202" s="5"/>
      <c r="G202" s="5"/>
      <c r="H202" s="5">
        <v>2.2045490000000001</v>
      </c>
      <c r="I202" s="5">
        <v>0.80945699999999998</v>
      </c>
      <c r="J202" s="5"/>
      <c r="K202" s="5">
        <v>0.699268</v>
      </c>
      <c r="L202" s="5">
        <v>0.30459999999999998</v>
      </c>
      <c r="M202" s="5"/>
      <c r="N202" s="5">
        <v>2.010138</v>
      </c>
      <c r="O202" s="5">
        <v>3.01</v>
      </c>
    </row>
    <row r="203" spans="1:15" ht="45">
      <c r="A203" s="38"/>
      <c r="B203" s="38"/>
      <c r="C203" s="3" t="s">
        <v>116</v>
      </c>
      <c r="D203" s="5">
        <v>0.78</v>
      </c>
      <c r="E203" s="4" t="s">
        <v>31</v>
      </c>
      <c r="F203" s="5"/>
      <c r="G203" s="5"/>
      <c r="H203" s="5">
        <v>0.10803099999999999</v>
      </c>
      <c r="I203" s="5">
        <v>0.111515</v>
      </c>
      <c r="J203" s="5"/>
      <c r="K203" s="5"/>
      <c r="L203" s="5">
        <v>7.1720000000000004E-3</v>
      </c>
      <c r="M203" s="5">
        <v>7.4710000000000002E-3</v>
      </c>
      <c r="N203" s="5">
        <v>0.204903</v>
      </c>
      <c r="O203" s="5">
        <v>0.22</v>
      </c>
    </row>
    <row r="204" spans="1:15" ht="45">
      <c r="A204" s="38"/>
      <c r="B204" s="38"/>
      <c r="C204" s="3" t="s">
        <v>117</v>
      </c>
      <c r="D204" s="5">
        <v>1.51</v>
      </c>
      <c r="E204" s="4" t="s">
        <v>118</v>
      </c>
      <c r="F204" s="5"/>
      <c r="G204" s="5"/>
      <c r="H204" s="5">
        <v>7.4873000000000009E-2</v>
      </c>
      <c r="I204" s="5">
        <v>4.3353000000000003E-2</v>
      </c>
      <c r="J204" s="5"/>
      <c r="K204" s="5"/>
      <c r="L204" s="5">
        <v>9.0000000000000002E-6</v>
      </c>
      <c r="M204" s="5">
        <v>7.3439999999999998E-3</v>
      </c>
      <c r="N204" s="5">
        <v>0.111688</v>
      </c>
      <c r="O204" s="5">
        <v>0.12</v>
      </c>
    </row>
    <row r="205" spans="1:15">
      <c r="A205" s="38"/>
      <c r="B205" s="38"/>
      <c r="C205" s="3" t="s">
        <v>119</v>
      </c>
      <c r="D205" s="5">
        <v>0.11</v>
      </c>
      <c r="E205" s="4" t="s">
        <v>120</v>
      </c>
      <c r="F205" s="5"/>
      <c r="G205" s="5"/>
      <c r="H205" s="5">
        <v>7.8300000000000002E-3</v>
      </c>
      <c r="I205" s="5"/>
      <c r="J205" s="5"/>
      <c r="K205" s="5"/>
      <c r="L205" s="5"/>
      <c r="M205" s="5"/>
      <c r="N205" s="5">
        <v>7.9830000000000005E-3</v>
      </c>
      <c r="O205" s="5">
        <v>0.01</v>
      </c>
    </row>
    <row r="206" spans="1:15">
      <c r="A206" s="38"/>
      <c r="B206" s="38"/>
      <c r="C206" s="3" t="s">
        <v>121</v>
      </c>
      <c r="D206" s="5">
        <v>0.39</v>
      </c>
      <c r="E206" s="4" t="s">
        <v>122</v>
      </c>
      <c r="F206" s="5"/>
      <c r="G206" s="5"/>
      <c r="H206" s="5">
        <v>1.3727E-2</v>
      </c>
      <c r="I206" s="5">
        <v>4.4396999999999999E-2</v>
      </c>
      <c r="J206" s="5"/>
      <c r="K206" s="5"/>
      <c r="L206" s="5">
        <v>1.9118E-2</v>
      </c>
      <c r="M206" s="5"/>
      <c r="N206" s="5">
        <v>3.9005999999999999E-2</v>
      </c>
      <c r="O206" s="5">
        <v>0.06</v>
      </c>
    </row>
    <row r="207" spans="1:15">
      <c r="A207" s="38"/>
      <c r="B207" s="38"/>
      <c r="C207" s="3" t="s">
        <v>123</v>
      </c>
      <c r="D207" s="5">
        <v>0.32</v>
      </c>
      <c r="E207" s="4" t="s">
        <v>120</v>
      </c>
      <c r="F207" s="5">
        <v>7.9640000000000006E-3</v>
      </c>
      <c r="G207" s="5"/>
      <c r="H207" s="5">
        <v>8.8669999999999999E-2</v>
      </c>
      <c r="I207" s="5">
        <v>1.735E-3</v>
      </c>
      <c r="J207" s="5"/>
      <c r="K207" s="5"/>
      <c r="L207" s="5"/>
      <c r="M207" s="5">
        <v>5.0888999999999997E-2</v>
      </c>
      <c r="N207" s="5">
        <v>4.7480000000000001E-2</v>
      </c>
      <c r="O207" s="5">
        <v>0.1</v>
      </c>
    </row>
    <row r="208" spans="1:15" ht="30">
      <c r="A208" s="38"/>
      <c r="B208" s="38"/>
      <c r="C208" s="3" t="s">
        <v>124</v>
      </c>
      <c r="D208" s="5">
        <v>0.28999999999999998</v>
      </c>
      <c r="E208" s="4" t="s">
        <v>125</v>
      </c>
      <c r="F208" s="5">
        <v>5.2010000000000001E-2</v>
      </c>
      <c r="G208" s="5"/>
      <c r="H208" s="5">
        <v>0.101953</v>
      </c>
      <c r="I208" s="5">
        <v>2.5517999999999999E-2</v>
      </c>
      <c r="J208" s="5"/>
      <c r="K208" s="5"/>
      <c r="L208" s="5"/>
      <c r="M208" s="5">
        <v>0.10664800000000001</v>
      </c>
      <c r="N208" s="5">
        <v>7.2832999999999995E-2</v>
      </c>
      <c r="O208" s="5">
        <v>0.18</v>
      </c>
    </row>
    <row r="209" spans="1:15">
      <c r="A209" s="38"/>
      <c r="B209" s="38"/>
      <c r="C209" s="3" t="s">
        <v>126</v>
      </c>
      <c r="D209" s="5">
        <v>0.82</v>
      </c>
      <c r="E209" s="4" t="s">
        <v>122</v>
      </c>
      <c r="F209" s="5">
        <v>4.8645000000000001E-2</v>
      </c>
      <c r="G209" s="5"/>
      <c r="H209" s="5">
        <v>3.5824000000000002E-2</v>
      </c>
      <c r="I209" s="5">
        <v>1.2422000000000001E-2</v>
      </c>
      <c r="J209" s="5"/>
      <c r="K209" s="5"/>
      <c r="L209" s="5">
        <v>9.6891000000000005E-2</v>
      </c>
      <c r="M209" s="5"/>
      <c r="N209" s="5"/>
      <c r="O209" s="5">
        <v>0.1</v>
      </c>
    </row>
    <row r="210" spans="1:15" ht="30">
      <c r="A210" s="38"/>
      <c r="B210" s="38"/>
      <c r="C210" s="3" t="s">
        <v>127</v>
      </c>
      <c r="D210" s="5">
        <v>1.67</v>
      </c>
      <c r="E210" s="4" t="s">
        <v>128</v>
      </c>
      <c r="F210" s="5"/>
      <c r="G210" s="5"/>
      <c r="H210" s="5">
        <v>0.16170300000000001</v>
      </c>
      <c r="I210" s="5">
        <v>0.151283</v>
      </c>
      <c r="J210" s="5"/>
      <c r="K210" s="5"/>
      <c r="L210" s="5"/>
      <c r="M210" s="5"/>
      <c r="N210" s="5">
        <v>0.31298599999999999</v>
      </c>
      <c r="O210" s="5">
        <v>0.31</v>
      </c>
    </row>
    <row r="211" spans="1:15">
      <c r="A211" s="38"/>
      <c r="B211" s="38"/>
      <c r="C211" s="3" t="s">
        <v>129</v>
      </c>
      <c r="D211" s="5">
        <v>1.77</v>
      </c>
      <c r="E211" s="4" t="s">
        <v>130</v>
      </c>
      <c r="F211" s="5"/>
      <c r="G211" s="5"/>
      <c r="H211" s="5">
        <v>0.23739099999999999</v>
      </c>
      <c r="I211" s="5">
        <v>0.27105600000000002</v>
      </c>
      <c r="J211" s="5"/>
      <c r="K211" s="5"/>
      <c r="L211" s="5"/>
      <c r="M211" s="5"/>
      <c r="N211" s="5">
        <v>0.51303200000000004</v>
      </c>
      <c r="O211" s="5">
        <v>0.51</v>
      </c>
    </row>
    <row r="212" spans="1:15" ht="30">
      <c r="A212" s="38"/>
      <c r="B212" s="38"/>
      <c r="C212" s="3" t="s">
        <v>132</v>
      </c>
      <c r="D212" s="5">
        <v>3.12</v>
      </c>
      <c r="E212" s="4" t="s">
        <v>128</v>
      </c>
      <c r="F212" s="5">
        <v>1.1036000000000001E-2</v>
      </c>
      <c r="G212" s="5">
        <v>4.8266000000000003E-2</v>
      </c>
      <c r="H212" s="5">
        <v>0.60490200000000005</v>
      </c>
      <c r="I212" s="5"/>
      <c r="J212" s="5"/>
      <c r="K212" s="5">
        <v>0.33738600000000002</v>
      </c>
      <c r="L212" s="5"/>
      <c r="M212" s="5"/>
      <c r="N212" s="5">
        <v>0.326818</v>
      </c>
      <c r="O212" s="5">
        <v>0.66</v>
      </c>
    </row>
    <row r="213" spans="1:15">
      <c r="A213" s="38"/>
      <c r="B213" s="38"/>
      <c r="C213" s="3" t="s">
        <v>133</v>
      </c>
      <c r="D213" s="5">
        <v>0.2</v>
      </c>
      <c r="E213" s="4" t="s">
        <v>35</v>
      </c>
      <c r="F213" s="5"/>
      <c r="G213" s="5"/>
      <c r="H213" s="5">
        <v>1.5599E-2</v>
      </c>
      <c r="I213" s="5">
        <v>9.6869999999999994E-3</v>
      </c>
      <c r="J213" s="5"/>
      <c r="K213" s="5">
        <v>1.7805999999999999E-2</v>
      </c>
      <c r="L213" s="5">
        <v>7.4799999999999997E-3</v>
      </c>
      <c r="M213" s="5"/>
      <c r="N213" s="5"/>
      <c r="O213" s="5">
        <v>0.03</v>
      </c>
    </row>
    <row r="214" spans="1:15">
      <c r="A214" s="38"/>
      <c r="B214" s="38"/>
      <c r="C214" s="3" t="s">
        <v>134</v>
      </c>
      <c r="D214" s="5">
        <v>0.28000000000000003</v>
      </c>
      <c r="E214" s="4" t="s">
        <v>35</v>
      </c>
      <c r="F214" s="5">
        <v>1.1352000000000001E-2</v>
      </c>
      <c r="G214" s="5">
        <v>0.11523799999999999</v>
      </c>
      <c r="H214" s="5">
        <v>3.9763E-2</v>
      </c>
      <c r="I214" s="5">
        <v>1.1782000000000001E-2</v>
      </c>
      <c r="J214" s="5"/>
      <c r="K214" s="5">
        <v>7.5975000000000001E-2</v>
      </c>
      <c r="L214" s="5">
        <v>7.6888999999999999E-2</v>
      </c>
      <c r="M214" s="5"/>
      <c r="N214" s="5">
        <v>2.5270999999999998E-2</v>
      </c>
      <c r="O214" s="5">
        <v>0.18</v>
      </c>
    </row>
    <row r="215" spans="1:15">
      <c r="A215" s="38"/>
      <c r="B215" s="38"/>
      <c r="C215" s="3" t="s">
        <v>135</v>
      </c>
      <c r="D215" s="5">
        <v>0.32</v>
      </c>
      <c r="E215" s="4" t="s">
        <v>136</v>
      </c>
      <c r="F215" s="5"/>
      <c r="G215" s="5"/>
      <c r="H215" s="5">
        <v>0.109931</v>
      </c>
      <c r="I215" s="5">
        <v>1.8036E-2</v>
      </c>
      <c r="J215" s="5"/>
      <c r="K215" s="5"/>
      <c r="L215" s="5"/>
      <c r="M215" s="5"/>
      <c r="N215" s="5">
        <v>0.127967</v>
      </c>
      <c r="O215" s="5">
        <v>0.13</v>
      </c>
    </row>
    <row r="216" spans="1:15">
      <c r="A216" s="38"/>
      <c r="B216" s="38"/>
      <c r="C216" s="3" t="s">
        <v>137</v>
      </c>
      <c r="D216" s="5">
        <v>0.32</v>
      </c>
      <c r="E216" s="4" t="s">
        <v>35</v>
      </c>
      <c r="F216" s="5"/>
      <c r="G216" s="5"/>
      <c r="H216" s="5">
        <v>1.5720999999999999E-2</v>
      </c>
      <c r="I216" s="5">
        <v>6.0699999999999999E-3</v>
      </c>
      <c r="J216" s="5"/>
      <c r="K216" s="5">
        <v>2.1791000000000001E-2</v>
      </c>
      <c r="L216" s="5"/>
      <c r="M216" s="5"/>
      <c r="N216" s="5"/>
      <c r="O216" s="5">
        <v>0.02</v>
      </c>
    </row>
    <row r="217" spans="1:15">
      <c r="A217" s="38"/>
      <c r="B217" s="38"/>
      <c r="C217" s="3" t="s">
        <v>138</v>
      </c>
      <c r="D217" s="5">
        <v>0.28000000000000003</v>
      </c>
      <c r="E217" s="4" t="s">
        <v>37</v>
      </c>
      <c r="F217" s="5"/>
      <c r="G217" s="5">
        <v>3.4840999999999997E-2</v>
      </c>
      <c r="H217" s="5"/>
      <c r="I217" s="5">
        <v>1.4971E-2</v>
      </c>
      <c r="J217" s="5"/>
      <c r="K217" s="5">
        <v>1.4513E-2</v>
      </c>
      <c r="L217" s="5">
        <v>4.1176999999999998E-2</v>
      </c>
      <c r="M217" s="5"/>
      <c r="N217" s="5"/>
      <c r="O217" s="5">
        <v>0.06</v>
      </c>
    </row>
    <row r="218" spans="1:15">
      <c r="A218" s="38"/>
      <c r="B218" s="38"/>
      <c r="C218" s="3" t="s">
        <v>139</v>
      </c>
      <c r="D218" s="5">
        <v>0.13</v>
      </c>
      <c r="E218" s="4" t="s">
        <v>39</v>
      </c>
      <c r="F218" s="5"/>
      <c r="G218" s="5"/>
      <c r="H218" s="5"/>
      <c r="I218" s="5">
        <v>1.2148000000000001E-2</v>
      </c>
      <c r="J218" s="5"/>
      <c r="K218" s="5">
        <v>1.2148000000000001E-2</v>
      </c>
      <c r="L218" s="5"/>
      <c r="M218" s="5"/>
      <c r="N218" s="5"/>
      <c r="O218" s="5">
        <v>0.01</v>
      </c>
    </row>
    <row r="219" spans="1:15">
      <c r="A219" s="38"/>
      <c r="B219" s="38"/>
      <c r="C219" s="3" t="s">
        <v>140</v>
      </c>
      <c r="D219" s="5">
        <v>0.12</v>
      </c>
      <c r="E219" s="4" t="s">
        <v>37</v>
      </c>
      <c r="F219" s="5"/>
      <c r="G219" s="5"/>
      <c r="H219" s="5"/>
      <c r="I219" s="5">
        <v>1.0163E-2</v>
      </c>
      <c r="J219" s="5"/>
      <c r="K219" s="5"/>
      <c r="L219" s="5">
        <v>1.2434000000000001E-2</v>
      </c>
      <c r="M219" s="5"/>
      <c r="N219" s="5"/>
      <c r="O219" s="5">
        <v>0.01</v>
      </c>
    </row>
    <row r="220" spans="1:15">
      <c r="A220" s="38"/>
      <c r="B220" s="38"/>
      <c r="C220" s="3" t="s">
        <v>141</v>
      </c>
      <c r="D220" s="5">
        <v>0.08</v>
      </c>
      <c r="E220" s="4" t="s">
        <v>37</v>
      </c>
      <c r="F220" s="5">
        <v>6.3420000000000004E-3</v>
      </c>
      <c r="G220" s="5"/>
      <c r="H220" s="5"/>
      <c r="I220" s="5">
        <v>6.1770000000000002E-3</v>
      </c>
      <c r="J220" s="5"/>
      <c r="K220" s="5"/>
      <c r="L220" s="5">
        <v>1.2576E-2</v>
      </c>
      <c r="M220" s="5"/>
      <c r="N220" s="5"/>
      <c r="O220" s="5">
        <v>0.01</v>
      </c>
    </row>
    <row r="221" spans="1:15">
      <c r="A221" s="38"/>
      <c r="B221" s="38"/>
      <c r="C221" s="3" t="s">
        <v>143</v>
      </c>
      <c r="D221" s="5">
        <v>1.38</v>
      </c>
      <c r="E221" s="4" t="s">
        <v>39</v>
      </c>
      <c r="F221" s="5">
        <v>8.2047000000000009E-2</v>
      </c>
      <c r="G221" s="5"/>
      <c r="H221" s="5">
        <v>2.6519999999999998E-2</v>
      </c>
      <c r="I221" s="5">
        <v>7.8060000000000004E-2</v>
      </c>
      <c r="J221" s="5"/>
      <c r="K221" s="5">
        <v>0.17763999999999999</v>
      </c>
      <c r="L221" s="5">
        <v>8.7609999999999997E-3</v>
      </c>
      <c r="M221" s="5"/>
      <c r="N221" s="5"/>
      <c r="O221" s="5">
        <v>0.19</v>
      </c>
    </row>
    <row r="222" spans="1:15">
      <c r="A222" s="38"/>
      <c r="B222" s="38"/>
      <c r="C222" s="3" t="s">
        <v>144</v>
      </c>
      <c r="D222" s="5">
        <v>0.14000000000000001</v>
      </c>
      <c r="E222" s="4" t="s">
        <v>37</v>
      </c>
      <c r="F222" s="5">
        <v>2.0934999999999999E-2</v>
      </c>
      <c r="G222" s="5"/>
      <c r="H222" s="5">
        <v>1.9902E-2</v>
      </c>
      <c r="I222" s="5"/>
      <c r="J222" s="5"/>
      <c r="K222" s="5">
        <v>2.9673000000000001E-2</v>
      </c>
      <c r="L222" s="5">
        <v>1.6E-2</v>
      </c>
      <c r="M222" s="5"/>
      <c r="N222" s="5"/>
      <c r="O222" s="5">
        <v>0.05</v>
      </c>
    </row>
    <row r="223" spans="1:15" ht="30">
      <c r="A223" s="38"/>
      <c r="B223" s="38"/>
      <c r="C223" s="3" t="s">
        <v>145</v>
      </c>
      <c r="D223" s="5">
        <v>7.63</v>
      </c>
      <c r="E223" s="4" t="s">
        <v>146</v>
      </c>
      <c r="F223" s="5">
        <v>0.91120599999999996</v>
      </c>
      <c r="G223" s="5">
        <v>0.96625899999999998</v>
      </c>
      <c r="H223" s="5">
        <v>1.293895</v>
      </c>
      <c r="I223" s="5">
        <v>0.576685</v>
      </c>
      <c r="J223" s="5">
        <v>0.19547</v>
      </c>
      <c r="K223" s="5">
        <v>1.9123760000000001</v>
      </c>
      <c r="L223" s="5">
        <v>0.38728299999999999</v>
      </c>
      <c r="M223" s="5"/>
      <c r="N223" s="5">
        <v>1.2529159999999999</v>
      </c>
      <c r="O223" s="5">
        <v>3.75</v>
      </c>
    </row>
    <row r="224" spans="1:15">
      <c r="A224" s="38"/>
      <c r="B224" s="38"/>
      <c r="C224" s="3" t="s">
        <v>147</v>
      </c>
      <c r="D224" s="5">
        <v>0.23</v>
      </c>
      <c r="E224" s="4" t="s">
        <v>37</v>
      </c>
      <c r="F224" s="5"/>
      <c r="G224" s="5"/>
      <c r="H224" s="5">
        <v>6.4393000000000006E-2</v>
      </c>
      <c r="I224" s="5"/>
      <c r="J224" s="5"/>
      <c r="K224" s="5"/>
      <c r="L224" s="5">
        <v>4.3901000000000003E-2</v>
      </c>
      <c r="M224" s="5"/>
      <c r="N224" s="5">
        <v>2.0544E-2</v>
      </c>
      <c r="O224" s="5">
        <v>0.06</v>
      </c>
    </row>
    <row r="225" spans="1:15" ht="30">
      <c r="A225" s="38"/>
      <c r="B225" s="38"/>
      <c r="C225" s="3" t="s">
        <v>151</v>
      </c>
      <c r="D225" s="5">
        <v>4.72</v>
      </c>
      <c r="E225" s="4" t="s">
        <v>74</v>
      </c>
      <c r="F225" s="5">
        <v>0.99030600000000002</v>
      </c>
      <c r="G225" s="5"/>
      <c r="H225" s="5">
        <v>3.0015009999999998</v>
      </c>
      <c r="I225" s="5">
        <v>1.7346E-2</v>
      </c>
      <c r="J225" s="5"/>
      <c r="K225" s="5"/>
      <c r="L225" s="5"/>
      <c r="M225" s="5">
        <v>2.2169539999999999</v>
      </c>
      <c r="N225" s="5">
        <v>1.7921990000000001</v>
      </c>
      <c r="O225" s="5">
        <v>4.01</v>
      </c>
    </row>
    <row r="226" spans="1:15">
      <c r="A226" s="38"/>
      <c r="B226" s="38"/>
      <c r="C226" s="3" t="s">
        <v>152</v>
      </c>
      <c r="D226" s="5">
        <v>0.38</v>
      </c>
      <c r="E226" s="4" t="s">
        <v>35</v>
      </c>
      <c r="F226" s="5">
        <v>0.36073100000000002</v>
      </c>
      <c r="G226" s="5"/>
      <c r="H226" s="5"/>
      <c r="I226" s="5"/>
      <c r="J226" s="5"/>
      <c r="K226" s="5">
        <v>0.36172199999999999</v>
      </c>
      <c r="L226" s="5"/>
      <c r="M226" s="5"/>
      <c r="N226" s="5"/>
      <c r="O226" s="5">
        <v>0.36</v>
      </c>
    </row>
    <row r="227" spans="1:15">
      <c r="A227" s="38"/>
      <c r="B227" s="38"/>
      <c r="C227" s="3" t="s">
        <v>153</v>
      </c>
      <c r="D227" s="5">
        <v>0.25</v>
      </c>
      <c r="E227" s="4" t="s">
        <v>76</v>
      </c>
      <c r="F227" s="5"/>
      <c r="G227" s="5"/>
      <c r="H227" s="5"/>
      <c r="I227" s="5">
        <v>3.6145999999999998E-2</v>
      </c>
      <c r="J227" s="5"/>
      <c r="K227" s="5"/>
      <c r="L227" s="5"/>
      <c r="M227" s="5">
        <v>3.4236000000000003E-2</v>
      </c>
      <c r="N227" s="5"/>
      <c r="O227" s="5">
        <v>0.04</v>
      </c>
    </row>
    <row r="228" spans="1:15" ht="30">
      <c r="A228" s="38"/>
      <c r="B228" s="39"/>
      <c r="C228" s="3" t="s">
        <v>154</v>
      </c>
      <c r="D228" s="5">
        <v>8.58</v>
      </c>
      <c r="E228" s="4" t="s">
        <v>146</v>
      </c>
      <c r="F228" s="5">
        <v>1.8466849999999999</v>
      </c>
      <c r="G228" s="5">
        <v>2.2356539999999998</v>
      </c>
      <c r="H228" s="5">
        <v>2.3194189999999999</v>
      </c>
      <c r="I228" s="5">
        <v>0.23721599999999998</v>
      </c>
      <c r="J228" s="5">
        <v>0.44839800000000002</v>
      </c>
      <c r="K228" s="5">
        <v>2.0542050000000001</v>
      </c>
      <c r="L228" s="5">
        <v>2.8351389999999999</v>
      </c>
      <c r="M228" s="5"/>
      <c r="N228" s="5">
        <v>1.3012319999999999</v>
      </c>
      <c r="O228" s="5">
        <v>6.64</v>
      </c>
    </row>
    <row r="229" spans="1:15">
      <c r="A229" s="38"/>
      <c r="B229" s="30" t="s">
        <v>298</v>
      </c>
      <c r="C229" s="7"/>
      <c r="D229" s="9"/>
      <c r="E229" s="8"/>
      <c r="F229" s="9">
        <f t="shared" ref="F229:O229" si="22">SUM(F159:F228)</f>
        <v>8.3838779999999993</v>
      </c>
      <c r="G229" s="9">
        <f t="shared" si="22"/>
        <v>3.7332409999999996</v>
      </c>
      <c r="H229" s="9">
        <f t="shared" si="22"/>
        <v>18.088964000000001</v>
      </c>
      <c r="I229" s="9">
        <f t="shared" si="22"/>
        <v>6.4648599999999972</v>
      </c>
      <c r="J229" s="9">
        <f t="shared" si="22"/>
        <v>0.67284600000000006</v>
      </c>
      <c r="K229" s="9">
        <f t="shared" si="22"/>
        <v>7.8442709999999991</v>
      </c>
      <c r="L229" s="9">
        <f t="shared" si="22"/>
        <v>7.9369730000000001</v>
      </c>
      <c r="M229" s="9">
        <f t="shared" si="22"/>
        <v>9.7766020000000005</v>
      </c>
      <c r="N229" s="9">
        <f t="shared" si="22"/>
        <v>10.671896000000002</v>
      </c>
      <c r="O229" s="9">
        <f t="shared" si="22"/>
        <v>36.940000000000005</v>
      </c>
    </row>
    <row r="230" spans="1:15">
      <c r="A230" s="38"/>
      <c r="B230" s="37" t="s">
        <v>160</v>
      </c>
      <c r="C230" s="3" t="s">
        <v>161</v>
      </c>
      <c r="D230" s="5">
        <v>0.61</v>
      </c>
      <c r="E230" s="4" t="s">
        <v>162</v>
      </c>
      <c r="F230" s="5"/>
      <c r="G230" s="5"/>
      <c r="H230" s="5">
        <v>7.953E-3</v>
      </c>
      <c r="I230" s="5"/>
      <c r="J230" s="5"/>
      <c r="K230" s="5">
        <v>7.953E-3</v>
      </c>
      <c r="L230" s="5"/>
      <c r="M230" s="5"/>
      <c r="N230" s="5"/>
      <c r="O230" s="5">
        <v>0.01</v>
      </c>
    </row>
    <row r="231" spans="1:15">
      <c r="A231" s="38"/>
      <c r="B231" s="38"/>
      <c r="C231" s="3" t="s">
        <v>163</v>
      </c>
      <c r="D231" s="5">
        <v>0.55000000000000004</v>
      </c>
      <c r="E231" s="4" t="s">
        <v>35</v>
      </c>
      <c r="F231" s="5"/>
      <c r="G231" s="5"/>
      <c r="H231" s="5">
        <v>4.5621000000000002E-2</v>
      </c>
      <c r="I231" s="5"/>
      <c r="J231" s="5"/>
      <c r="K231" s="5">
        <v>4.5621000000000002E-2</v>
      </c>
      <c r="L231" s="5"/>
      <c r="M231" s="5"/>
      <c r="N231" s="5"/>
      <c r="O231" s="5">
        <v>0.05</v>
      </c>
    </row>
    <row r="232" spans="1:15">
      <c r="A232" s="38"/>
      <c r="B232" s="38"/>
      <c r="C232" s="3" t="s">
        <v>164</v>
      </c>
      <c r="D232" s="5">
        <v>0.9</v>
      </c>
      <c r="E232" s="4" t="s">
        <v>103</v>
      </c>
      <c r="F232" s="5">
        <v>0.31456299999999998</v>
      </c>
      <c r="G232" s="5"/>
      <c r="H232" s="5">
        <v>0.226803</v>
      </c>
      <c r="I232" s="5">
        <v>7.6225000000000001E-2</v>
      </c>
      <c r="J232" s="5"/>
      <c r="K232" s="5"/>
      <c r="L232" s="5"/>
      <c r="M232" s="5"/>
      <c r="N232" s="5">
        <v>0.617591</v>
      </c>
      <c r="O232" s="5">
        <v>0.62</v>
      </c>
    </row>
    <row r="233" spans="1:15" ht="30">
      <c r="A233" s="38"/>
      <c r="B233" s="38"/>
      <c r="C233" s="3" t="s">
        <v>165</v>
      </c>
      <c r="D233" s="5">
        <v>3.27</v>
      </c>
      <c r="E233" s="4" t="s">
        <v>166</v>
      </c>
      <c r="F233" s="5">
        <v>1.155178</v>
      </c>
      <c r="G233" s="5"/>
      <c r="H233" s="5">
        <v>0.93946600000000002</v>
      </c>
      <c r="I233" s="5"/>
      <c r="J233" s="5"/>
      <c r="K233" s="5"/>
      <c r="L233" s="5">
        <v>2.0967570000000002</v>
      </c>
      <c r="M233" s="5"/>
      <c r="N233" s="5"/>
      <c r="O233" s="5">
        <v>2.1</v>
      </c>
    </row>
    <row r="234" spans="1:15">
      <c r="A234" s="38"/>
      <c r="B234" s="39"/>
      <c r="C234" s="3" t="s">
        <v>167</v>
      </c>
      <c r="D234" s="5">
        <v>0.48</v>
      </c>
      <c r="E234" s="4" t="s">
        <v>37</v>
      </c>
      <c r="F234" s="5"/>
      <c r="G234" s="5">
        <v>7.4643000000000001E-2</v>
      </c>
      <c r="H234" s="5"/>
      <c r="I234" s="5">
        <v>0.11096499999999999</v>
      </c>
      <c r="J234" s="5"/>
      <c r="K234" s="5">
        <v>0.186749</v>
      </c>
      <c r="L234" s="5"/>
      <c r="M234" s="5"/>
      <c r="N234" s="5"/>
      <c r="O234" s="5">
        <v>0.19</v>
      </c>
    </row>
    <row r="235" spans="1:15">
      <c r="A235" s="38"/>
      <c r="B235" s="30" t="s">
        <v>298</v>
      </c>
      <c r="C235" s="7"/>
      <c r="D235" s="9"/>
      <c r="E235" s="8"/>
      <c r="F235" s="9">
        <f t="shared" ref="F235:O235" si="23">SUM(F230:F234)</f>
        <v>1.469741</v>
      </c>
      <c r="G235" s="9">
        <f t="shared" si="23"/>
        <v>7.4643000000000001E-2</v>
      </c>
      <c r="H235" s="9">
        <f t="shared" si="23"/>
        <v>1.219843</v>
      </c>
      <c r="I235" s="9">
        <f t="shared" si="23"/>
        <v>0.18719</v>
      </c>
      <c r="J235" s="9">
        <f t="shared" si="23"/>
        <v>0</v>
      </c>
      <c r="K235" s="9">
        <f t="shared" si="23"/>
        <v>0.24032300000000001</v>
      </c>
      <c r="L235" s="9">
        <f t="shared" si="23"/>
        <v>2.0967570000000002</v>
      </c>
      <c r="M235" s="9">
        <f t="shared" si="23"/>
        <v>0</v>
      </c>
      <c r="N235" s="9">
        <f t="shared" si="23"/>
        <v>0.617591</v>
      </c>
      <c r="O235" s="9">
        <f t="shared" si="23"/>
        <v>2.97</v>
      </c>
    </row>
    <row r="236" spans="1:15" ht="225">
      <c r="A236" s="38"/>
      <c r="B236" s="37" t="s">
        <v>171</v>
      </c>
      <c r="C236" s="3" t="s">
        <v>172</v>
      </c>
      <c r="D236" s="5">
        <v>17.34</v>
      </c>
      <c r="E236" s="4" t="s">
        <v>173</v>
      </c>
      <c r="F236" s="5">
        <v>5.0977000000000001E-2</v>
      </c>
      <c r="G236" s="5"/>
      <c r="H236" s="5">
        <v>2.7202999999999998E-2</v>
      </c>
      <c r="I236" s="5">
        <v>2.2470999999999998E-2</v>
      </c>
      <c r="J236" s="5">
        <v>9.1730000000000006E-3</v>
      </c>
      <c r="K236" s="5">
        <v>3.3243000000000002E-2</v>
      </c>
      <c r="L236" s="5">
        <v>1.0456E-2</v>
      </c>
      <c r="M236" s="5">
        <v>3.2996999999999999E-2</v>
      </c>
      <c r="N236" s="5">
        <v>1.4782E-2</v>
      </c>
      <c r="O236" s="5">
        <v>0.1</v>
      </c>
    </row>
    <row r="237" spans="1:15" ht="45">
      <c r="A237" s="38"/>
      <c r="B237" s="39"/>
      <c r="C237" s="3" t="s">
        <v>174</v>
      </c>
      <c r="D237" s="5">
        <v>6.45</v>
      </c>
      <c r="E237" s="4" t="s">
        <v>175</v>
      </c>
      <c r="F237" s="5">
        <v>7.9399999999999991E-3</v>
      </c>
      <c r="G237" s="5"/>
      <c r="H237" s="5">
        <v>0.21554700000000002</v>
      </c>
      <c r="I237" s="5">
        <v>0.41522799999999999</v>
      </c>
      <c r="J237" s="5"/>
      <c r="K237" s="5">
        <v>8.0862000000000003E-2</v>
      </c>
      <c r="L237" s="5"/>
      <c r="M237" s="5">
        <v>0.25646200000000002</v>
      </c>
      <c r="N237" s="5">
        <v>0.300765</v>
      </c>
      <c r="O237" s="5">
        <v>0.64</v>
      </c>
    </row>
    <row r="238" spans="1:15">
      <c r="A238" s="38"/>
      <c r="B238" s="30" t="s">
        <v>298</v>
      </c>
      <c r="C238" s="7"/>
      <c r="D238" s="9"/>
      <c r="E238" s="8"/>
      <c r="F238" s="9">
        <f t="shared" ref="F238:O238" si="24">SUM(F236:F237)</f>
        <v>5.8916999999999997E-2</v>
      </c>
      <c r="G238" s="9">
        <f t="shared" si="24"/>
        <v>0</v>
      </c>
      <c r="H238" s="9">
        <f t="shared" si="24"/>
        <v>0.24275000000000002</v>
      </c>
      <c r="I238" s="9">
        <f t="shared" si="24"/>
        <v>0.437699</v>
      </c>
      <c r="J238" s="9">
        <f t="shared" si="24"/>
        <v>9.1730000000000006E-3</v>
      </c>
      <c r="K238" s="9">
        <f t="shared" si="24"/>
        <v>0.11410500000000001</v>
      </c>
      <c r="L238" s="9">
        <f t="shared" si="24"/>
        <v>1.0456E-2</v>
      </c>
      <c r="M238" s="9">
        <f t="shared" si="24"/>
        <v>0.28945900000000002</v>
      </c>
      <c r="N238" s="9">
        <f t="shared" si="24"/>
        <v>0.31554700000000002</v>
      </c>
      <c r="O238" s="9">
        <f t="shared" si="24"/>
        <v>0.74</v>
      </c>
    </row>
    <row r="239" spans="1:15">
      <c r="A239" s="38"/>
      <c r="B239" s="37" t="s">
        <v>251</v>
      </c>
      <c r="C239" s="3" t="s">
        <v>252</v>
      </c>
      <c r="D239" s="5">
        <v>0.25</v>
      </c>
      <c r="E239" s="4" t="s">
        <v>47</v>
      </c>
      <c r="F239" s="5">
        <v>1.0571000000000001E-2</v>
      </c>
      <c r="G239" s="5">
        <v>2.7511000000000001E-2</v>
      </c>
      <c r="H239" s="5">
        <v>5.3768999999999997E-2</v>
      </c>
      <c r="I239" s="5">
        <v>8.8747999999999994E-2</v>
      </c>
      <c r="J239" s="5"/>
      <c r="K239" s="5">
        <v>4.6146E-2</v>
      </c>
      <c r="L239" s="5"/>
      <c r="M239" s="5">
        <v>0.13445299999999999</v>
      </c>
      <c r="N239" s="5"/>
      <c r="O239" s="5">
        <v>0.18</v>
      </c>
    </row>
    <row r="240" spans="1:15" ht="30">
      <c r="A240" s="38"/>
      <c r="B240" s="38"/>
      <c r="C240" s="3" t="s">
        <v>253</v>
      </c>
      <c r="D240" s="5">
        <v>0.31</v>
      </c>
      <c r="E240" s="4" t="s">
        <v>58</v>
      </c>
      <c r="F240" s="5"/>
      <c r="G240" s="5"/>
      <c r="H240" s="5">
        <v>0.14019700000000002</v>
      </c>
      <c r="I240" s="5">
        <v>3.1470999999999999E-2</v>
      </c>
      <c r="J240" s="5"/>
      <c r="K240" s="5"/>
      <c r="L240" s="5"/>
      <c r="M240" s="5">
        <v>6.5583000000000002E-2</v>
      </c>
      <c r="N240" s="5">
        <v>0.106085</v>
      </c>
      <c r="O240" s="5">
        <v>0.17</v>
      </c>
    </row>
    <row r="241" spans="1:15" ht="30">
      <c r="A241" s="38"/>
      <c r="B241" s="38"/>
      <c r="C241" s="3" t="s">
        <v>254</v>
      </c>
      <c r="D241" s="5">
        <v>0.19</v>
      </c>
      <c r="E241" s="4" t="s">
        <v>91</v>
      </c>
      <c r="F241" s="5"/>
      <c r="G241" s="5"/>
      <c r="H241" s="5">
        <v>3.4033000000000001E-2</v>
      </c>
      <c r="I241" s="5">
        <v>6.0923999999999999E-2</v>
      </c>
      <c r="J241" s="5"/>
      <c r="K241" s="5"/>
      <c r="L241" s="5"/>
      <c r="M241" s="5">
        <v>9.4914999999999999E-2</v>
      </c>
      <c r="N241" s="5">
        <v>4.1999999999999998E-5</v>
      </c>
      <c r="O241" s="5">
        <v>0.09</v>
      </c>
    </row>
    <row r="242" spans="1:15" ht="30">
      <c r="A242" s="38"/>
      <c r="B242" s="39"/>
      <c r="C242" s="3" t="s">
        <v>255</v>
      </c>
      <c r="D242" s="5">
        <v>0.28999999999999998</v>
      </c>
      <c r="E242" s="4" t="s">
        <v>33</v>
      </c>
      <c r="F242" s="5">
        <v>0.15346099999999999</v>
      </c>
      <c r="G242" s="5"/>
      <c r="H242" s="5">
        <v>0.11586300000000001</v>
      </c>
      <c r="I242" s="5"/>
      <c r="J242" s="5"/>
      <c r="K242" s="5"/>
      <c r="L242" s="5">
        <v>0.194104</v>
      </c>
      <c r="M242" s="5">
        <v>6.9041000000000005E-2</v>
      </c>
      <c r="N242" s="5">
        <v>6.1789999999999996E-3</v>
      </c>
      <c r="O242" s="5">
        <v>0.27</v>
      </c>
    </row>
    <row r="243" spans="1:15">
      <c r="A243" s="38"/>
      <c r="B243" s="30" t="s">
        <v>298</v>
      </c>
      <c r="C243" s="7"/>
      <c r="D243" s="9"/>
      <c r="E243" s="8"/>
      <c r="F243" s="9">
        <f t="shared" ref="F243:O243" si="25">SUM(F239:F242)</f>
        <v>0.16403199999999998</v>
      </c>
      <c r="G243" s="9">
        <f t="shared" si="25"/>
        <v>2.7511000000000001E-2</v>
      </c>
      <c r="H243" s="9">
        <f t="shared" si="25"/>
        <v>0.34386200000000006</v>
      </c>
      <c r="I243" s="9">
        <f t="shared" si="25"/>
        <v>0.181143</v>
      </c>
      <c r="J243" s="9">
        <f t="shared" si="25"/>
        <v>0</v>
      </c>
      <c r="K243" s="9">
        <f t="shared" si="25"/>
        <v>4.6146E-2</v>
      </c>
      <c r="L243" s="9">
        <f t="shared" si="25"/>
        <v>0.194104</v>
      </c>
      <c r="M243" s="9">
        <f t="shared" si="25"/>
        <v>0.36399199999999998</v>
      </c>
      <c r="N243" s="9">
        <f t="shared" si="25"/>
        <v>0.112306</v>
      </c>
      <c r="O243" s="9">
        <f t="shared" si="25"/>
        <v>0.71</v>
      </c>
    </row>
    <row r="244" spans="1:15">
      <c r="A244" s="38"/>
      <c r="B244" s="37" t="s">
        <v>256</v>
      </c>
      <c r="C244" s="3" t="s">
        <v>257</v>
      </c>
      <c r="D244" s="5">
        <v>0.89</v>
      </c>
      <c r="E244" s="4" t="s">
        <v>47</v>
      </c>
      <c r="F244" s="5">
        <v>4.0562000000000001E-2</v>
      </c>
      <c r="G244" s="5">
        <v>0.26046900000000001</v>
      </c>
      <c r="H244" s="5">
        <v>0.39361099999999999</v>
      </c>
      <c r="I244" s="5">
        <v>5.8602000000000001E-2</v>
      </c>
      <c r="J244" s="5"/>
      <c r="K244" s="5">
        <v>5.8665000000000002E-2</v>
      </c>
      <c r="L244" s="5"/>
      <c r="M244" s="5">
        <v>0.40769699999999998</v>
      </c>
      <c r="N244" s="5">
        <v>0.28688200000000003</v>
      </c>
      <c r="O244" s="5">
        <v>0.75</v>
      </c>
    </row>
    <row r="245" spans="1:15">
      <c r="A245" s="38"/>
      <c r="B245" s="38"/>
      <c r="C245" s="3" t="s">
        <v>258</v>
      </c>
      <c r="D245" s="5">
        <v>0.51</v>
      </c>
      <c r="E245" s="4" t="s">
        <v>47</v>
      </c>
      <c r="F245" s="5"/>
      <c r="G245" s="5"/>
      <c r="H245" s="5">
        <v>0.12812000000000001</v>
      </c>
      <c r="I245" s="5">
        <v>0.234295</v>
      </c>
      <c r="J245" s="5"/>
      <c r="K245" s="5"/>
      <c r="L245" s="5"/>
      <c r="M245" s="5">
        <v>0.36241499999999999</v>
      </c>
      <c r="N245" s="5"/>
      <c r="O245" s="5">
        <v>0.36</v>
      </c>
    </row>
    <row r="246" spans="1:15" ht="30">
      <c r="A246" s="38"/>
      <c r="B246" s="39"/>
      <c r="C246" s="3" t="s">
        <v>259</v>
      </c>
      <c r="D246" s="5">
        <v>0.56000000000000005</v>
      </c>
      <c r="E246" s="4" t="s">
        <v>260</v>
      </c>
      <c r="F246" s="5"/>
      <c r="G246" s="5"/>
      <c r="H246" s="5">
        <v>2.3416000000000003E-2</v>
      </c>
      <c r="I246" s="5">
        <v>0.38703300000000002</v>
      </c>
      <c r="J246" s="5"/>
      <c r="K246" s="5">
        <v>3.9544999999999997E-2</v>
      </c>
      <c r="L246" s="5"/>
      <c r="M246" s="5">
        <v>7.5838000000000003E-2</v>
      </c>
      <c r="N246" s="5">
        <v>0.29506599999999999</v>
      </c>
      <c r="O246" s="5">
        <v>0.41</v>
      </c>
    </row>
    <row r="247" spans="1:15">
      <c r="A247" s="38"/>
      <c r="B247" s="30" t="s">
        <v>298</v>
      </c>
      <c r="C247" s="7"/>
      <c r="D247" s="7"/>
      <c r="E247" s="8"/>
      <c r="F247" s="9">
        <f t="shared" ref="F247:O247" si="26">SUM(F244:F246)</f>
        <v>4.0562000000000001E-2</v>
      </c>
      <c r="G247" s="9">
        <f t="shared" si="26"/>
        <v>0.26046900000000001</v>
      </c>
      <c r="H247" s="9">
        <f t="shared" si="26"/>
        <v>0.54514699999999994</v>
      </c>
      <c r="I247" s="9">
        <f t="shared" si="26"/>
        <v>0.67993000000000003</v>
      </c>
      <c r="J247" s="9">
        <f t="shared" si="26"/>
        <v>0</v>
      </c>
      <c r="K247" s="9">
        <f t="shared" si="26"/>
        <v>9.8209999999999992E-2</v>
      </c>
      <c r="L247" s="9">
        <f t="shared" si="26"/>
        <v>0</v>
      </c>
      <c r="M247" s="9">
        <f t="shared" si="26"/>
        <v>0.84594999999999987</v>
      </c>
      <c r="N247" s="9">
        <f t="shared" si="26"/>
        <v>0.58194800000000002</v>
      </c>
      <c r="O247" s="9">
        <f t="shared" si="26"/>
        <v>1.5199999999999998</v>
      </c>
    </row>
    <row r="248" spans="1:15">
      <c r="A248" s="39"/>
      <c r="B248" s="53" t="s">
        <v>302</v>
      </c>
      <c r="C248" s="44"/>
      <c r="D248" s="44"/>
      <c r="E248" s="45"/>
      <c r="F248" s="18">
        <f t="shared" ref="F248:O248" si="27">SUM(F247,F243,F238,F235,F229)</f>
        <v>10.11713</v>
      </c>
      <c r="G248" s="18">
        <f t="shared" si="27"/>
        <v>4.0958639999999997</v>
      </c>
      <c r="H248" s="18">
        <f t="shared" si="27"/>
        <v>20.440566</v>
      </c>
      <c r="I248" s="18">
        <f t="shared" si="27"/>
        <v>7.9508219999999969</v>
      </c>
      <c r="J248" s="18">
        <f t="shared" si="27"/>
        <v>0.68201900000000004</v>
      </c>
      <c r="K248" s="18">
        <f t="shared" si="27"/>
        <v>8.3430549999999997</v>
      </c>
      <c r="L248" s="18">
        <f t="shared" si="27"/>
        <v>10.238289999999999</v>
      </c>
      <c r="M248" s="18">
        <f t="shared" si="27"/>
        <v>11.276002999999999</v>
      </c>
      <c r="N248" s="18">
        <f t="shared" si="27"/>
        <v>12.299288000000002</v>
      </c>
      <c r="O248" s="18">
        <f t="shared" si="27"/>
        <v>42.88</v>
      </c>
    </row>
    <row r="249" spans="1:15">
      <c r="A249" s="43" t="s">
        <v>303</v>
      </c>
      <c r="B249" s="44"/>
      <c r="C249" s="44"/>
      <c r="D249" s="44"/>
      <c r="E249" s="45"/>
      <c r="F249" s="15">
        <f t="shared" ref="F249:O249" si="28">SUM(F248,F158,F152,F138)</f>
        <v>55.270767999999997</v>
      </c>
      <c r="G249" s="15">
        <f t="shared" si="28"/>
        <v>7.4231350000000003</v>
      </c>
      <c r="H249" s="15">
        <f t="shared" si="28"/>
        <v>58.246594000000002</v>
      </c>
      <c r="I249" s="15">
        <f t="shared" si="28"/>
        <v>19.304629999999996</v>
      </c>
      <c r="J249" s="15">
        <f t="shared" si="28"/>
        <v>2.1749290000000001</v>
      </c>
      <c r="K249" s="15">
        <f t="shared" si="28"/>
        <v>47.745387000000008</v>
      </c>
      <c r="L249" s="15">
        <f t="shared" si="28"/>
        <v>14.238828999999999</v>
      </c>
      <c r="M249" s="15">
        <f t="shared" si="28"/>
        <v>40.251663999999998</v>
      </c>
      <c r="N249" s="15">
        <f t="shared" si="28"/>
        <v>35.960058000000004</v>
      </c>
      <c r="O249" s="15">
        <f t="shared" si="28"/>
        <v>140.4</v>
      </c>
    </row>
  </sheetData>
  <sortState ref="C64:O118">
    <sortCondition descending="1" ref="C54"/>
  </sortState>
  <mergeCells count="34">
    <mergeCell ref="A3:A4"/>
    <mergeCell ref="B3:B4"/>
    <mergeCell ref="C3:C4"/>
    <mergeCell ref="D3:D4"/>
    <mergeCell ref="E3:E4"/>
    <mergeCell ref="J3:N3"/>
    <mergeCell ref="O3:O4"/>
    <mergeCell ref="B138:E138"/>
    <mergeCell ref="B152:E152"/>
    <mergeCell ref="B158:E158"/>
    <mergeCell ref="B73:B121"/>
    <mergeCell ref="B125:B127"/>
    <mergeCell ref="B129:B130"/>
    <mergeCell ref="F3:I3"/>
    <mergeCell ref="A249:E249"/>
    <mergeCell ref="A159:A248"/>
    <mergeCell ref="A153:A158"/>
    <mergeCell ref="A139:A152"/>
    <mergeCell ref="A5:A138"/>
    <mergeCell ref="B59:B60"/>
    <mergeCell ref="B62:B64"/>
    <mergeCell ref="B66:B68"/>
    <mergeCell ref="B70:B71"/>
    <mergeCell ref="B248:E248"/>
    <mergeCell ref="B5:B53"/>
    <mergeCell ref="B142:B146"/>
    <mergeCell ref="B139:B140"/>
    <mergeCell ref="B155:B156"/>
    <mergeCell ref="B236:B237"/>
    <mergeCell ref="B244:B246"/>
    <mergeCell ref="B239:B242"/>
    <mergeCell ref="B230:B234"/>
    <mergeCell ref="B159:B228"/>
    <mergeCell ref="B134:B136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view="pageLayout" topLeftCell="A46" zoomScaleNormal="100" workbookViewId="0">
      <selection activeCell="B25" sqref="B25"/>
    </sheetView>
  </sheetViews>
  <sheetFormatPr defaultRowHeight="15"/>
  <cols>
    <col min="1" max="1" width="10.140625" customWidth="1"/>
    <col min="2" max="2" width="17.28515625" customWidth="1"/>
    <col min="3" max="3" width="7.140625" customWidth="1"/>
    <col min="4" max="4" width="8" customWidth="1"/>
    <col min="5" max="5" width="13.7109375" customWidth="1"/>
    <col min="6" max="6" width="7.85546875" customWidth="1"/>
    <col min="7" max="7" width="7.5703125" customWidth="1"/>
    <col min="8" max="8" width="7.7109375" customWidth="1"/>
    <col min="9" max="9" width="8" customWidth="1"/>
    <col min="10" max="10" width="5.7109375" customWidth="1"/>
    <col min="11" max="11" width="6.5703125" customWidth="1"/>
    <col min="12" max="12" width="7.85546875" customWidth="1"/>
    <col min="13" max="13" width="6.140625" customWidth="1"/>
    <col min="14" max="14" width="6.42578125" customWidth="1"/>
    <col min="15" max="15" width="9.5703125" customWidth="1"/>
  </cols>
  <sheetData>
    <row r="1" spans="1:15">
      <c r="A1" s="12" t="s">
        <v>328</v>
      </c>
    </row>
    <row r="2" spans="1:15">
      <c r="A2" s="12"/>
    </row>
    <row r="3" spans="1:15">
      <c r="A3" s="12" t="s">
        <v>313</v>
      </c>
    </row>
    <row r="4" spans="1:15">
      <c r="A4" s="12"/>
    </row>
    <row r="5" spans="1:15">
      <c r="A5" s="48" t="s">
        <v>286</v>
      </c>
      <c r="B5" s="48" t="s">
        <v>287</v>
      </c>
      <c r="C5" s="48" t="s">
        <v>289</v>
      </c>
      <c r="D5" s="48" t="s">
        <v>290</v>
      </c>
      <c r="E5" s="48" t="s">
        <v>291</v>
      </c>
      <c r="F5" s="47" t="s">
        <v>294</v>
      </c>
      <c r="G5" s="44"/>
      <c r="H5" s="44"/>
      <c r="I5" s="45"/>
      <c r="J5" s="47" t="s">
        <v>292</v>
      </c>
      <c r="K5" s="44"/>
      <c r="L5" s="44"/>
      <c r="M5" s="44"/>
      <c r="N5" s="45"/>
      <c r="O5" s="48" t="s">
        <v>293</v>
      </c>
    </row>
    <row r="6" spans="1:15" ht="45">
      <c r="A6" s="49"/>
      <c r="B6" s="49"/>
      <c r="C6" s="49"/>
      <c r="D6" s="49"/>
      <c r="E6" s="54"/>
      <c r="F6" s="25" t="s">
        <v>282</v>
      </c>
      <c r="G6" s="25" t="s">
        <v>283</v>
      </c>
      <c r="H6" s="25" t="s">
        <v>284</v>
      </c>
      <c r="I6" s="25" t="s">
        <v>285</v>
      </c>
      <c r="J6" s="25">
        <v>1</v>
      </c>
      <c r="K6" s="25">
        <v>2</v>
      </c>
      <c r="L6" s="25">
        <v>3</v>
      </c>
      <c r="M6" s="25">
        <v>4</v>
      </c>
      <c r="N6" s="25">
        <v>5</v>
      </c>
      <c r="O6" s="49"/>
    </row>
    <row r="7" spans="1:15" ht="69" customHeight="1">
      <c r="A7" s="57" t="s">
        <v>288</v>
      </c>
      <c r="B7" s="57" t="s">
        <v>0</v>
      </c>
      <c r="C7" s="3" t="s">
        <v>304</v>
      </c>
      <c r="D7" s="5">
        <v>0.2</v>
      </c>
      <c r="E7" s="4" t="s">
        <v>42</v>
      </c>
      <c r="F7" s="5"/>
      <c r="G7" s="5"/>
      <c r="H7" s="5">
        <v>0.19797999999999999</v>
      </c>
      <c r="I7" s="5"/>
      <c r="J7" s="5"/>
      <c r="K7" s="5"/>
      <c r="L7" s="5"/>
      <c r="M7" s="5">
        <v>0.19797999999999999</v>
      </c>
      <c r="N7" s="5"/>
      <c r="O7" s="5">
        <v>0.19797999999999999</v>
      </c>
    </row>
    <row r="8" spans="1:15">
      <c r="A8" s="58"/>
      <c r="B8" s="58"/>
      <c r="C8" s="3" t="s">
        <v>305</v>
      </c>
      <c r="D8" s="5">
        <v>4.47</v>
      </c>
      <c r="E8" s="4" t="s">
        <v>76</v>
      </c>
      <c r="F8" s="5">
        <v>4.3930319999999998</v>
      </c>
      <c r="G8" s="5"/>
      <c r="H8" s="5"/>
      <c r="I8" s="5">
        <v>7.4120000000000005E-2</v>
      </c>
      <c r="J8" s="5"/>
      <c r="K8" s="5"/>
      <c r="L8" s="5"/>
      <c r="M8" s="5">
        <v>4.4671519999999996</v>
      </c>
      <c r="N8" s="5"/>
      <c r="O8" s="5">
        <v>4.4671519999999996</v>
      </c>
    </row>
    <row r="9" spans="1:15" ht="60">
      <c r="A9" s="58"/>
      <c r="B9" s="58"/>
      <c r="C9" s="3" t="s">
        <v>306</v>
      </c>
      <c r="D9" s="5">
        <v>0.15</v>
      </c>
      <c r="E9" s="4" t="s">
        <v>74</v>
      </c>
      <c r="F9" s="5">
        <v>0.14676400000000001</v>
      </c>
      <c r="G9" s="5"/>
      <c r="H9" s="5"/>
      <c r="I9" s="5"/>
      <c r="J9" s="5"/>
      <c r="K9" s="5"/>
      <c r="L9" s="5"/>
      <c r="M9" s="5">
        <v>0.14676400000000001</v>
      </c>
      <c r="N9" s="5"/>
      <c r="O9" s="5">
        <v>0.14676400000000001</v>
      </c>
    </row>
    <row r="10" spans="1:15" ht="45">
      <c r="A10" s="58"/>
      <c r="B10" s="54"/>
      <c r="C10" s="3" t="s">
        <v>307</v>
      </c>
      <c r="D10" s="5">
        <v>1.71</v>
      </c>
      <c r="E10" s="4" t="s">
        <v>58</v>
      </c>
      <c r="F10" s="5">
        <v>1.710019</v>
      </c>
      <c r="G10" s="5"/>
      <c r="H10" s="5"/>
      <c r="I10" s="5"/>
      <c r="J10" s="5"/>
      <c r="K10" s="5"/>
      <c r="L10" s="5"/>
      <c r="M10" s="5">
        <v>1.710019</v>
      </c>
      <c r="N10" s="5"/>
      <c r="O10" s="5">
        <v>1.710019</v>
      </c>
    </row>
    <row r="11" spans="1:15">
      <c r="A11" s="58"/>
      <c r="B11" s="30" t="s">
        <v>298</v>
      </c>
      <c r="C11" s="7"/>
      <c r="D11" s="9"/>
      <c r="E11" s="8"/>
      <c r="F11" s="9">
        <f t="shared" ref="F11:O11" si="0">SUM(F7:F10)</f>
        <v>6.2498149999999999</v>
      </c>
      <c r="G11" s="9">
        <f t="shared" si="0"/>
        <v>0</v>
      </c>
      <c r="H11" s="9">
        <f t="shared" si="0"/>
        <v>0.19797999999999999</v>
      </c>
      <c r="I11" s="9">
        <f t="shared" si="0"/>
        <v>7.4120000000000005E-2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6.5219149999999999</v>
      </c>
      <c r="N11" s="9">
        <f t="shared" si="0"/>
        <v>0</v>
      </c>
      <c r="O11" s="9">
        <f t="shared" si="0"/>
        <v>6.5219149999999999</v>
      </c>
    </row>
    <row r="12" spans="1:15">
      <c r="A12" s="54"/>
      <c r="B12" s="59" t="s">
        <v>299</v>
      </c>
      <c r="C12" s="44"/>
      <c r="D12" s="44"/>
      <c r="E12" s="45"/>
      <c r="F12" s="21">
        <f t="shared" ref="F12:O12" si="1">SUM(F11)</f>
        <v>6.2498149999999999</v>
      </c>
      <c r="G12" s="21">
        <f t="shared" si="1"/>
        <v>0</v>
      </c>
      <c r="H12" s="21">
        <f t="shared" si="1"/>
        <v>0.19797999999999999</v>
      </c>
      <c r="I12" s="21">
        <f t="shared" si="1"/>
        <v>7.4120000000000005E-2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6.5219149999999999</v>
      </c>
      <c r="N12" s="21">
        <f t="shared" si="1"/>
        <v>0</v>
      </c>
      <c r="O12" s="21">
        <f t="shared" si="1"/>
        <v>6.5219149999999999</v>
      </c>
    </row>
    <row r="13" spans="1:15" ht="90">
      <c r="A13" s="57" t="s">
        <v>297</v>
      </c>
      <c r="B13" s="2" t="s">
        <v>62</v>
      </c>
      <c r="C13" s="3" t="s">
        <v>308</v>
      </c>
      <c r="D13" s="5">
        <v>17.190000000000001</v>
      </c>
      <c r="E13" s="4" t="s">
        <v>309</v>
      </c>
      <c r="F13" s="5">
        <v>2.4694280000000002</v>
      </c>
      <c r="G13" s="5"/>
      <c r="H13" s="5">
        <v>3.4707599999999998</v>
      </c>
      <c r="I13" s="5">
        <v>2.1080040000000002</v>
      </c>
      <c r="J13" s="5"/>
      <c r="K13" s="5">
        <v>1.1519410000000001</v>
      </c>
      <c r="L13" s="5"/>
      <c r="M13" s="5">
        <v>5.3009919999999999</v>
      </c>
      <c r="N13" s="5">
        <v>1.595259</v>
      </c>
      <c r="O13" s="5">
        <v>8.0481920000000002</v>
      </c>
    </row>
    <row r="14" spans="1:15">
      <c r="A14" s="58"/>
      <c r="B14" s="30" t="s">
        <v>298</v>
      </c>
      <c r="C14" s="7"/>
      <c r="D14" s="9"/>
      <c r="E14" s="8"/>
      <c r="F14" s="9">
        <f t="shared" ref="F14:O15" si="2">SUM(F13)</f>
        <v>2.4694280000000002</v>
      </c>
      <c r="G14" s="9">
        <f t="shared" si="2"/>
        <v>0</v>
      </c>
      <c r="H14" s="9">
        <f t="shared" si="2"/>
        <v>3.4707599999999998</v>
      </c>
      <c r="I14" s="9">
        <f t="shared" si="2"/>
        <v>2.1080040000000002</v>
      </c>
      <c r="J14" s="9">
        <f t="shared" si="2"/>
        <v>0</v>
      </c>
      <c r="K14" s="9">
        <f t="shared" si="2"/>
        <v>1.1519410000000001</v>
      </c>
      <c r="L14" s="9">
        <f t="shared" si="2"/>
        <v>0</v>
      </c>
      <c r="M14" s="9">
        <f t="shared" si="2"/>
        <v>5.3009919999999999</v>
      </c>
      <c r="N14" s="9">
        <f t="shared" si="2"/>
        <v>1.595259</v>
      </c>
      <c r="O14" s="9">
        <f t="shared" si="2"/>
        <v>8.0481920000000002</v>
      </c>
    </row>
    <row r="15" spans="1:15">
      <c r="A15" s="54"/>
      <c r="B15" s="33" t="s">
        <v>302</v>
      </c>
      <c r="C15" s="17"/>
      <c r="D15" s="18"/>
      <c r="E15" s="20"/>
      <c r="F15" s="18">
        <f t="shared" si="2"/>
        <v>2.4694280000000002</v>
      </c>
      <c r="G15" s="18">
        <f t="shared" si="2"/>
        <v>0</v>
      </c>
      <c r="H15" s="18">
        <f t="shared" si="2"/>
        <v>3.4707599999999998</v>
      </c>
      <c r="I15" s="18">
        <f t="shared" si="2"/>
        <v>2.1080040000000002</v>
      </c>
      <c r="J15" s="18">
        <f t="shared" si="2"/>
        <v>0</v>
      </c>
      <c r="K15" s="18">
        <f t="shared" si="2"/>
        <v>1.1519410000000001</v>
      </c>
      <c r="L15" s="18">
        <f t="shared" si="2"/>
        <v>0</v>
      </c>
      <c r="M15" s="18">
        <f t="shared" si="2"/>
        <v>5.3009919999999999</v>
      </c>
      <c r="N15" s="18">
        <f t="shared" si="2"/>
        <v>1.595259</v>
      </c>
      <c r="O15" s="18">
        <f t="shared" si="2"/>
        <v>8.0481920000000002</v>
      </c>
    </row>
    <row r="16" spans="1:15">
      <c r="A16" s="43" t="s">
        <v>303</v>
      </c>
      <c r="B16" s="44"/>
      <c r="C16" s="44"/>
      <c r="D16" s="44"/>
      <c r="E16" s="45"/>
      <c r="F16" s="15">
        <f>SUM(F15,F12)</f>
        <v>8.7192430000000005</v>
      </c>
      <c r="G16" s="15">
        <f t="shared" ref="G16:O16" si="3">SUM(G15,G12)</f>
        <v>0</v>
      </c>
      <c r="H16" s="15">
        <f t="shared" si="3"/>
        <v>3.6687399999999997</v>
      </c>
      <c r="I16" s="15">
        <f t="shared" si="3"/>
        <v>2.1821240000000004</v>
      </c>
      <c r="J16" s="15">
        <f t="shared" si="3"/>
        <v>0</v>
      </c>
      <c r="K16" s="15">
        <f t="shared" si="3"/>
        <v>1.1519410000000001</v>
      </c>
      <c r="L16" s="15">
        <f t="shared" si="3"/>
        <v>0</v>
      </c>
      <c r="M16" s="15">
        <f t="shared" si="3"/>
        <v>11.822907000000001</v>
      </c>
      <c r="N16" s="15">
        <f t="shared" si="3"/>
        <v>1.595259</v>
      </c>
      <c r="O16" s="15">
        <f t="shared" si="3"/>
        <v>14.570107</v>
      </c>
    </row>
    <row r="17" spans="1:15">
      <c r="A17" s="32"/>
      <c r="B17" s="32"/>
      <c r="C17" s="13"/>
      <c r="D17" s="13"/>
      <c r="E17" s="32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>
      <c r="A18" s="32" t="s">
        <v>314</v>
      </c>
      <c r="B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2"/>
      <c r="B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48" t="s">
        <v>286</v>
      </c>
      <c r="B20" s="48" t="s">
        <v>287</v>
      </c>
      <c r="C20" s="48" t="s">
        <v>289</v>
      </c>
      <c r="D20" s="48" t="s">
        <v>290</v>
      </c>
      <c r="E20" s="48" t="s">
        <v>291</v>
      </c>
      <c r="F20" s="47" t="s">
        <v>294</v>
      </c>
      <c r="G20" s="44"/>
      <c r="H20" s="44"/>
      <c r="I20" s="45"/>
      <c r="J20" s="47" t="s">
        <v>292</v>
      </c>
      <c r="K20" s="44"/>
      <c r="L20" s="44"/>
      <c r="M20" s="44"/>
      <c r="N20" s="45"/>
      <c r="O20" s="48" t="s">
        <v>293</v>
      </c>
    </row>
    <row r="21" spans="1:15" ht="45">
      <c r="A21" s="54"/>
      <c r="B21" s="54"/>
      <c r="C21" s="49"/>
      <c r="D21" s="49"/>
      <c r="E21" s="54"/>
      <c r="F21" s="14" t="s">
        <v>282</v>
      </c>
      <c r="G21" s="14" t="s">
        <v>283</v>
      </c>
      <c r="H21" s="14" t="s">
        <v>284</v>
      </c>
      <c r="I21" s="14" t="s">
        <v>285</v>
      </c>
      <c r="J21" s="14">
        <v>1</v>
      </c>
      <c r="K21" s="14">
        <v>2</v>
      </c>
      <c r="L21" s="14">
        <v>3</v>
      </c>
      <c r="M21" s="14">
        <v>4</v>
      </c>
      <c r="N21" s="14">
        <v>5</v>
      </c>
      <c r="O21" s="49"/>
    </row>
    <row r="22" spans="1:15" ht="75">
      <c r="A22" s="57" t="s">
        <v>288</v>
      </c>
      <c r="B22" s="2" t="s">
        <v>0</v>
      </c>
      <c r="C22" s="3" t="s">
        <v>310</v>
      </c>
      <c r="D22" s="1">
        <v>6.76</v>
      </c>
      <c r="E22" s="4" t="s">
        <v>76</v>
      </c>
      <c r="F22" s="5">
        <v>6.69</v>
      </c>
      <c r="G22" s="5"/>
      <c r="H22" s="5"/>
      <c r="I22" s="5">
        <v>7.0000000000000007E-2</v>
      </c>
      <c r="J22" s="5"/>
      <c r="K22" s="5"/>
      <c r="L22" s="5"/>
      <c r="M22" s="5">
        <v>6.76</v>
      </c>
      <c r="N22" s="5"/>
      <c r="O22" s="5">
        <v>6.76</v>
      </c>
    </row>
    <row r="23" spans="1:15">
      <c r="A23" s="58"/>
      <c r="B23" s="30" t="s">
        <v>298</v>
      </c>
      <c r="C23" s="7"/>
      <c r="D23" s="9"/>
      <c r="E23" s="8"/>
      <c r="F23" s="9">
        <f>SUM(F22)</f>
        <v>6.69</v>
      </c>
      <c r="G23" s="9">
        <f>SUM(G22)</f>
        <v>0</v>
      </c>
      <c r="H23" s="9">
        <f>SUM(H22)</f>
        <v>0</v>
      </c>
      <c r="I23" s="9">
        <f>SUM(I22)</f>
        <v>7.0000000000000007E-2</v>
      </c>
      <c r="J23" s="9">
        <f>SUM(J22)</f>
        <v>0</v>
      </c>
      <c r="K23" s="9">
        <f t="shared" ref="K23:N23" si="4">SUM(K22)</f>
        <v>0</v>
      </c>
      <c r="L23" s="9">
        <f t="shared" si="4"/>
        <v>0</v>
      </c>
      <c r="M23" s="9">
        <f t="shared" si="4"/>
        <v>6.76</v>
      </c>
      <c r="N23" s="9">
        <f t="shared" si="4"/>
        <v>0</v>
      </c>
      <c r="O23" s="9">
        <f>SUM(O22)</f>
        <v>6.76</v>
      </c>
    </row>
    <row r="24" spans="1:15">
      <c r="A24" s="54"/>
      <c r="B24" s="59" t="s">
        <v>299</v>
      </c>
      <c r="C24" s="44"/>
      <c r="D24" s="44"/>
      <c r="E24" s="45"/>
      <c r="F24" s="21">
        <f t="shared" ref="F24:O24" si="5">SUM(F23)</f>
        <v>6.69</v>
      </c>
      <c r="G24" s="21">
        <f t="shared" si="5"/>
        <v>0</v>
      </c>
      <c r="H24" s="21">
        <f t="shared" si="5"/>
        <v>0</v>
      </c>
      <c r="I24" s="21">
        <f t="shared" si="5"/>
        <v>7.0000000000000007E-2</v>
      </c>
      <c r="J24" s="21">
        <f t="shared" si="5"/>
        <v>0</v>
      </c>
      <c r="K24" s="21">
        <f t="shared" si="5"/>
        <v>0</v>
      </c>
      <c r="L24" s="21">
        <f t="shared" si="5"/>
        <v>0</v>
      </c>
      <c r="M24" s="21">
        <f t="shared" si="5"/>
        <v>6.76</v>
      </c>
      <c r="N24" s="21">
        <f t="shared" si="5"/>
        <v>0</v>
      </c>
      <c r="O24" s="21">
        <f t="shared" si="5"/>
        <v>6.76</v>
      </c>
    </row>
    <row r="25" spans="1:15" ht="75">
      <c r="A25" s="57" t="s">
        <v>297</v>
      </c>
      <c r="B25" s="2" t="s">
        <v>62</v>
      </c>
      <c r="C25" s="3" t="s">
        <v>311</v>
      </c>
      <c r="D25" s="5">
        <v>20.8</v>
      </c>
      <c r="E25" s="4" t="s">
        <v>312</v>
      </c>
      <c r="F25" s="5">
        <v>1.8191949999999999</v>
      </c>
      <c r="G25" s="5"/>
      <c r="H25" s="5">
        <v>2.0319229999999999</v>
      </c>
      <c r="I25" s="5">
        <v>0.49065799999999998</v>
      </c>
      <c r="J25" s="5"/>
      <c r="K25" s="5">
        <v>6.2797000000000006E-2</v>
      </c>
      <c r="L25" s="5"/>
      <c r="M25" s="5">
        <v>2.5071530000000002</v>
      </c>
      <c r="N25" s="5">
        <v>1.7718259999999999</v>
      </c>
      <c r="O25" s="5">
        <v>4.3417760000000003</v>
      </c>
    </row>
    <row r="26" spans="1:15">
      <c r="A26" s="58"/>
      <c r="B26" s="30" t="s">
        <v>298</v>
      </c>
      <c r="C26" s="7"/>
      <c r="D26" s="9"/>
      <c r="E26" s="8"/>
      <c r="F26" s="9">
        <f t="shared" ref="F26:O27" si="6">SUM(F25)</f>
        <v>1.8191949999999999</v>
      </c>
      <c r="G26" s="9">
        <f t="shared" si="6"/>
        <v>0</v>
      </c>
      <c r="H26" s="9">
        <f t="shared" si="6"/>
        <v>2.0319229999999999</v>
      </c>
      <c r="I26" s="9">
        <f t="shared" si="6"/>
        <v>0.49065799999999998</v>
      </c>
      <c r="J26" s="9">
        <f t="shared" si="6"/>
        <v>0</v>
      </c>
      <c r="K26" s="9">
        <f t="shared" si="6"/>
        <v>6.2797000000000006E-2</v>
      </c>
      <c r="L26" s="9">
        <f t="shared" si="6"/>
        <v>0</v>
      </c>
      <c r="M26" s="9">
        <f t="shared" si="6"/>
        <v>2.5071530000000002</v>
      </c>
      <c r="N26" s="9">
        <f t="shared" si="6"/>
        <v>1.7718259999999999</v>
      </c>
      <c r="O26" s="9">
        <f t="shared" si="6"/>
        <v>4.3417760000000003</v>
      </c>
    </row>
    <row r="27" spans="1:15">
      <c r="A27" s="54"/>
      <c r="B27" s="33" t="s">
        <v>302</v>
      </c>
      <c r="C27" s="17"/>
      <c r="D27" s="17"/>
      <c r="E27" s="20"/>
      <c r="F27" s="18">
        <f t="shared" si="6"/>
        <v>1.8191949999999999</v>
      </c>
      <c r="G27" s="18">
        <f t="shared" si="6"/>
        <v>0</v>
      </c>
      <c r="H27" s="18">
        <f t="shared" si="6"/>
        <v>2.0319229999999999</v>
      </c>
      <c r="I27" s="18">
        <f t="shared" si="6"/>
        <v>0.49065799999999998</v>
      </c>
      <c r="J27" s="18">
        <f t="shared" si="6"/>
        <v>0</v>
      </c>
      <c r="K27" s="18">
        <f t="shared" si="6"/>
        <v>6.2797000000000006E-2</v>
      </c>
      <c r="L27" s="18">
        <f t="shared" si="6"/>
        <v>0</v>
      </c>
      <c r="M27" s="18">
        <f t="shared" si="6"/>
        <v>2.5071530000000002</v>
      </c>
      <c r="N27" s="18">
        <f t="shared" si="6"/>
        <v>1.7718259999999999</v>
      </c>
      <c r="O27" s="18">
        <f t="shared" si="6"/>
        <v>4.3417760000000003</v>
      </c>
    </row>
    <row r="28" spans="1:15">
      <c r="A28" s="43" t="s">
        <v>303</v>
      </c>
      <c r="B28" s="44"/>
      <c r="C28" s="44"/>
      <c r="D28" s="44"/>
      <c r="E28" s="45"/>
      <c r="F28" s="15">
        <f>SUM(F27,F24)</f>
        <v>8.5091950000000001</v>
      </c>
      <c r="G28" s="15">
        <f>SUM(G27,G24)</f>
        <v>0</v>
      </c>
      <c r="H28" s="15">
        <f t="shared" ref="H28:M28" si="7">SUM(H27,H24)</f>
        <v>2.0319229999999999</v>
      </c>
      <c r="I28" s="15">
        <f t="shared" si="7"/>
        <v>0.56065799999999999</v>
      </c>
      <c r="J28" s="15">
        <f t="shared" si="7"/>
        <v>0</v>
      </c>
      <c r="K28" s="15">
        <f t="shared" si="7"/>
        <v>6.2797000000000006E-2</v>
      </c>
      <c r="L28" s="15">
        <f t="shared" si="7"/>
        <v>0</v>
      </c>
      <c r="M28" s="15">
        <f t="shared" si="7"/>
        <v>9.2671530000000004</v>
      </c>
      <c r="N28" s="15">
        <f>SUM(N27,N24)</f>
        <v>1.7718259999999999</v>
      </c>
      <c r="O28" s="15">
        <f>SUM(O27,O24)</f>
        <v>11.101776000000001</v>
      </c>
    </row>
    <row r="41" spans="1:14">
      <c r="A41" s="12" t="s">
        <v>329</v>
      </c>
    </row>
    <row r="42" spans="1:14">
      <c r="A42" s="12"/>
    </row>
    <row r="43" spans="1:14" ht="20.25" customHeight="1">
      <c r="A43" s="48" t="s">
        <v>330</v>
      </c>
      <c r="B43" s="48" t="s">
        <v>286</v>
      </c>
      <c r="C43" s="43" t="s">
        <v>294</v>
      </c>
      <c r="D43" s="60"/>
      <c r="E43" s="60"/>
      <c r="F43" s="61"/>
      <c r="G43" s="43" t="s">
        <v>292</v>
      </c>
      <c r="H43" s="60"/>
      <c r="I43" s="60"/>
      <c r="J43" s="60"/>
      <c r="K43" s="61"/>
      <c r="L43" s="48" t="s">
        <v>293</v>
      </c>
    </row>
    <row r="44" spans="1:14" ht="30">
      <c r="A44" s="54"/>
      <c r="B44" s="54"/>
      <c r="C44" s="25" t="s">
        <v>282</v>
      </c>
      <c r="D44" s="25" t="s">
        <v>283</v>
      </c>
      <c r="E44" s="25" t="s">
        <v>284</v>
      </c>
      <c r="F44" s="25" t="s">
        <v>285</v>
      </c>
      <c r="G44" s="25">
        <v>1</v>
      </c>
      <c r="H44" s="25">
        <v>2</v>
      </c>
      <c r="I44" s="25">
        <v>3</v>
      </c>
      <c r="J44" s="25">
        <v>4</v>
      </c>
      <c r="K44" s="25">
        <v>5</v>
      </c>
      <c r="L44" s="54"/>
    </row>
    <row r="45" spans="1:14" ht="30">
      <c r="A45" s="55" t="s">
        <v>313</v>
      </c>
      <c r="B45" s="4" t="s">
        <v>288</v>
      </c>
      <c r="C45" s="5">
        <f>F12+' Příloha 1-ZPF '!F138</f>
        <v>49.119352999999997</v>
      </c>
      <c r="D45" s="5">
        <f>G12+' Příloha 1-ZPF '!G138</f>
        <v>2.9271880000000001</v>
      </c>
      <c r="E45" s="5">
        <f>H12+' Příloha 1-ZPF '!H138</f>
        <v>31.565770000000001</v>
      </c>
      <c r="F45" s="5">
        <f>I12+' Příloha 1-ZPF '!I138</f>
        <v>8.9538470000000014</v>
      </c>
      <c r="G45" s="5">
        <f>J12+' Příloha 1-ZPF '!J138</f>
        <v>0</v>
      </c>
      <c r="H45" s="5">
        <f>K12+' Příloha 1-ZPF '!K138</f>
        <v>36.536729000000008</v>
      </c>
      <c r="I45" s="5">
        <f>L12+' Příloha 1-ZPF '!L138</f>
        <v>4.0005389999999998</v>
      </c>
      <c r="J45" s="5">
        <f>M12+' Příloha 1-ZPF '!M138</f>
        <v>35.033681000000001</v>
      </c>
      <c r="K45" s="5">
        <f>N12+' Příloha 1-ZPF '!N138</f>
        <v>16.886676000000001</v>
      </c>
      <c r="L45" s="5">
        <f>O12+' Příloha 1-ZPF '!O138</f>
        <v>92.461915000000005</v>
      </c>
      <c r="N45" s="1"/>
    </row>
    <row r="46" spans="1:14">
      <c r="A46" s="56"/>
      <c r="B46" s="4" t="s">
        <v>295</v>
      </c>
      <c r="C46" s="5">
        <v>0</v>
      </c>
      <c r="D46" s="5">
        <v>0.4</v>
      </c>
      <c r="E46" s="5">
        <v>1.65</v>
      </c>
      <c r="F46" s="5">
        <v>1.97</v>
      </c>
      <c r="G46" s="5">
        <v>0</v>
      </c>
      <c r="H46" s="5">
        <v>2.87</v>
      </c>
      <c r="I46" s="5">
        <v>0</v>
      </c>
      <c r="J46" s="5">
        <v>0.46</v>
      </c>
      <c r="K46" s="5">
        <v>0.7</v>
      </c>
      <c r="L46" s="5">
        <v>4.0199999999999996</v>
      </c>
      <c r="N46" s="1"/>
    </row>
    <row r="47" spans="1:14" ht="30">
      <c r="A47" s="56"/>
      <c r="B47" s="4" t="s">
        <v>315</v>
      </c>
      <c r="C47" s="5">
        <v>2.2799999999999998</v>
      </c>
      <c r="D47" s="5">
        <v>0</v>
      </c>
      <c r="E47" s="5">
        <v>4.78</v>
      </c>
      <c r="F47" s="5">
        <v>0.5</v>
      </c>
      <c r="G47" s="5">
        <v>1.49</v>
      </c>
      <c r="H47" s="5">
        <v>0</v>
      </c>
      <c r="I47" s="5">
        <v>0</v>
      </c>
      <c r="J47" s="5">
        <v>0</v>
      </c>
      <c r="K47" s="5">
        <v>6.08</v>
      </c>
      <c r="L47" s="5">
        <v>7.56</v>
      </c>
    </row>
    <row r="48" spans="1:14">
      <c r="A48" s="56"/>
      <c r="B48" s="4" t="s">
        <v>297</v>
      </c>
      <c r="C48" s="5">
        <f>F15+' Příloha 1-ZPF '!F248</f>
        <v>12.586558</v>
      </c>
      <c r="D48" s="5">
        <f>G15+' Příloha 1-ZPF '!G248</f>
        <v>4.0958639999999997</v>
      </c>
      <c r="E48" s="5">
        <f>H15+' Příloha 1-ZPF '!H248</f>
        <v>23.911325999999999</v>
      </c>
      <c r="F48" s="5">
        <f>I15+' Příloha 1-ZPF '!I248</f>
        <v>10.058825999999996</v>
      </c>
      <c r="G48" s="5">
        <f>J15+' Příloha 1-ZPF '!J248</f>
        <v>0.68201900000000004</v>
      </c>
      <c r="H48" s="5">
        <f>K15+' Příloha 1-ZPF '!K248</f>
        <v>9.4949960000000004</v>
      </c>
      <c r="I48" s="5">
        <f>L15+' Příloha 1-ZPF '!L248</f>
        <v>10.238289999999999</v>
      </c>
      <c r="J48" s="5">
        <f>M15+' Příloha 1-ZPF '!M248</f>
        <v>16.576995</v>
      </c>
      <c r="K48" s="5">
        <f>N15+' Příloha 1-ZPF '!N248</f>
        <v>13.894547000000003</v>
      </c>
      <c r="L48" s="5">
        <f>O15+' Příloha 1-ZPF '!O248</f>
        <v>50.928192000000003</v>
      </c>
      <c r="N48" s="1"/>
    </row>
    <row r="49" spans="1:14">
      <c r="A49" s="49"/>
      <c r="B49" s="35" t="s">
        <v>298</v>
      </c>
      <c r="C49" s="11">
        <f t="shared" ref="C49:L49" si="8">SUM(C45:C48)</f>
        <v>63.985911000000002</v>
      </c>
      <c r="D49" s="11">
        <f t="shared" si="8"/>
        <v>7.4230520000000002</v>
      </c>
      <c r="E49" s="11">
        <f t="shared" si="8"/>
        <v>61.907095999999996</v>
      </c>
      <c r="F49" s="11">
        <f t="shared" si="8"/>
        <v>21.482672999999998</v>
      </c>
      <c r="G49" s="11">
        <f t="shared" si="8"/>
        <v>2.1720190000000001</v>
      </c>
      <c r="H49" s="11">
        <f t="shared" si="8"/>
        <v>48.901725000000006</v>
      </c>
      <c r="I49" s="11">
        <f t="shared" si="8"/>
        <v>14.238828999999999</v>
      </c>
      <c r="J49" s="11">
        <f t="shared" si="8"/>
        <v>52.070676000000006</v>
      </c>
      <c r="K49" s="11">
        <f t="shared" si="8"/>
        <v>37.561223000000005</v>
      </c>
      <c r="L49" s="11">
        <f t="shared" si="8"/>
        <v>154.97010700000001</v>
      </c>
      <c r="N49" s="1"/>
    </row>
    <row r="50" spans="1:14" ht="30">
      <c r="A50" s="55" t="s">
        <v>314</v>
      </c>
      <c r="B50" s="4" t="s">
        <v>288</v>
      </c>
      <c r="C50" s="5">
        <f>F24+' Příloha 1-ZPF '!F138</f>
        <v>49.559537999999996</v>
      </c>
      <c r="D50" s="5">
        <f>G24+' Příloha 1-ZPF '!G138</f>
        <v>2.9271880000000001</v>
      </c>
      <c r="E50" s="5">
        <f>H24+' Příloha 1-ZPF '!H138</f>
        <v>31.367789999999999</v>
      </c>
      <c r="F50" s="5">
        <f>I24+' Příloha 1-ZPF '!I138</f>
        <v>8.9497270000000011</v>
      </c>
      <c r="G50" s="5">
        <f>J24+' Příloha 1-ZPF '!J138</f>
        <v>0</v>
      </c>
      <c r="H50" s="5">
        <f>K24+' Příloha 1-ZPF '!K138</f>
        <v>36.536729000000008</v>
      </c>
      <c r="I50" s="5">
        <f>L24+' Příloha 1-ZPF '!L138</f>
        <v>4.0005389999999998</v>
      </c>
      <c r="J50" s="5">
        <f>M24+' Příloha 1-ZPF '!M138</f>
        <v>35.271766</v>
      </c>
      <c r="K50" s="5">
        <f>N24+' Příloha 1-ZPF '!N138</f>
        <v>16.886676000000001</v>
      </c>
      <c r="L50" s="5">
        <f>O24+' Příloha 1-ZPF '!O138</f>
        <v>92.7</v>
      </c>
    </row>
    <row r="51" spans="1:14">
      <c r="A51" s="56"/>
      <c r="B51" s="4" t="s">
        <v>295</v>
      </c>
      <c r="C51" s="5">
        <v>0</v>
      </c>
      <c r="D51" s="5">
        <v>0.4</v>
      </c>
      <c r="E51" s="5">
        <v>1.65</v>
      </c>
      <c r="F51" s="5">
        <v>1.97</v>
      </c>
      <c r="G51" s="5">
        <v>0</v>
      </c>
      <c r="H51" s="5">
        <v>2.87</v>
      </c>
      <c r="I51" s="5">
        <v>0</v>
      </c>
      <c r="J51" s="5">
        <v>0.46</v>
      </c>
      <c r="K51" s="5">
        <v>0.7</v>
      </c>
      <c r="L51" s="5">
        <v>4.0199999999999996</v>
      </c>
      <c r="N51" s="1"/>
    </row>
    <row r="52" spans="1:14" ht="30">
      <c r="A52" s="56"/>
      <c r="B52" s="4" t="s">
        <v>315</v>
      </c>
      <c r="C52" s="5">
        <v>2.2799999999999998</v>
      </c>
      <c r="D52" s="5">
        <v>0</v>
      </c>
      <c r="E52" s="5">
        <v>4.78</v>
      </c>
      <c r="F52" s="5">
        <v>0.5</v>
      </c>
      <c r="G52" s="5">
        <v>1.49</v>
      </c>
      <c r="H52" s="5">
        <v>0</v>
      </c>
      <c r="I52" s="5">
        <v>0</v>
      </c>
      <c r="J52" s="5">
        <v>0</v>
      </c>
      <c r="K52" s="5">
        <v>6.08</v>
      </c>
      <c r="L52" s="5">
        <v>7.56</v>
      </c>
    </row>
    <row r="53" spans="1:14">
      <c r="A53" s="56"/>
      <c r="B53" s="4" t="s">
        <v>297</v>
      </c>
      <c r="C53" s="5">
        <f>F27+' Příloha 1-ZPF '!F248</f>
        <v>11.936325</v>
      </c>
      <c r="D53" s="5">
        <f>G27+' Příloha 1-ZPF '!G248</f>
        <v>4.0958639999999997</v>
      </c>
      <c r="E53" s="5">
        <f>H27+' Příloha 1-ZPF '!H248</f>
        <v>22.472488999999999</v>
      </c>
      <c r="F53" s="5">
        <f>I27+' Příloha 1-ZPF '!I248</f>
        <v>8.4414799999999968</v>
      </c>
      <c r="G53" s="5">
        <f>J27+' Příloha 1-ZPF '!J248</f>
        <v>0.68201900000000004</v>
      </c>
      <c r="H53" s="5">
        <f>K27+' Příloha 1-ZPF '!K248</f>
        <v>8.4058519999999994</v>
      </c>
      <c r="I53" s="5">
        <f>L27+' Příloha 1-ZPF '!L248</f>
        <v>10.238289999999999</v>
      </c>
      <c r="J53" s="5">
        <f>M27+' Příloha 1-ZPF '!M248</f>
        <v>13.783156</v>
      </c>
      <c r="K53" s="5">
        <f>N27+' Příloha 1-ZPF '!N248</f>
        <v>14.071114000000001</v>
      </c>
      <c r="L53" s="5">
        <f>O27+' Příloha 1-ZPF '!O248</f>
        <v>47.221776000000006</v>
      </c>
      <c r="N53" s="1"/>
    </row>
    <row r="54" spans="1:14">
      <c r="A54" s="49"/>
      <c r="B54" s="35" t="s">
        <v>298</v>
      </c>
      <c r="C54" s="11">
        <f t="shared" ref="C54:L54" si="9">SUM(C50:C53)</f>
        <v>63.775863000000001</v>
      </c>
      <c r="D54" s="11">
        <f t="shared" si="9"/>
        <v>7.4230520000000002</v>
      </c>
      <c r="E54" s="11">
        <f t="shared" si="9"/>
        <v>60.270279000000002</v>
      </c>
      <c r="F54" s="11">
        <f t="shared" si="9"/>
        <v>19.861207</v>
      </c>
      <c r="G54" s="11">
        <f t="shared" si="9"/>
        <v>2.1720190000000001</v>
      </c>
      <c r="H54" s="11">
        <f t="shared" si="9"/>
        <v>47.812581000000009</v>
      </c>
      <c r="I54" s="11">
        <f t="shared" si="9"/>
        <v>14.238828999999999</v>
      </c>
      <c r="J54" s="11">
        <f t="shared" si="9"/>
        <v>49.514921999999999</v>
      </c>
      <c r="K54" s="11">
        <f t="shared" si="9"/>
        <v>37.737790000000004</v>
      </c>
      <c r="L54" s="11">
        <f t="shared" si="9"/>
        <v>151.50177600000001</v>
      </c>
      <c r="N54" s="1"/>
    </row>
    <row r="59" spans="1:14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>
      <c r="B60" s="26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6"/>
    </row>
    <row r="61" spans="1:14">
      <c r="B61" s="26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6"/>
    </row>
    <row r="62" spans="1:14">
      <c r="B62" s="26"/>
      <c r="C62" s="26"/>
      <c r="D62" s="28"/>
      <c r="E62" s="28"/>
      <c r="F62" s="28"/>
      <c r="G62" s="28"/>
      <c r="H62" s="26"/>
      <c r="I62" s="26"/>
      <c r="J62" s="26"/>
      <c r="K62" s="28"/>
      <c r="L62" s="26"/>
      <c r="M62" s="26"/>
      <c r="N62" s="26"/>
    </row>
    <row r="63" spans="1:14">
      <c r="M63" s="1"/>
    </row>
  </sheetData>
  <sortState ref="B2:B4">
    <sortCondition ref="B2:B4"/>
  </sortState>
  <mergeCells count="32">
    <mergeCell ref="O5:O6"/>
    <mergeCell ref="F5:I5"/>
    <mergeCell ref="J5:N5"/>
    <mergeCell ref="E5:E6"/>
    <mergeCell ref="D5:D6"/>
    <mergeCell ref="B5:B6"/>
    <mergeCell ref="A5:A6"/>
    <mergeCell ref="B12:E12"/>
    <mergeCell ref="B24:E24"/>
    <mergeCell ref="A28:E28"/>
    <mergeCell ref="A20:A21"/>
    <mergeCell ref="B20:B21"/>
    <mergeCell ref="C20:C21"/>
    <mergeCell ref="D20:D21"/>
    <mergeCell ref="E20:E21"/>
    <mergeCell ref="C5:C6"/>
    <mergeCell ref="B7:B10"/>
    <mergeCell ref="O20:O21"/>
    <mergeCell ref="A16:E16"/>
    <mergeCell ref="A43:A44"/>
    <mergeCell ref="B43:B44"/>
    <mergeCell ref="L43:L44"/>
    <mergeCell ref="G43:K43"/>
    <mergeCell ref="C43:F43"/>
    <mergeCell ref="F20:I20"/>
    <mergeCell ref="J20:N20"/>
    <mergeCell ref="A50:A54"/>
    <mergeCell ref="A25:A27"/>
    <mergeCell ref="A22:A24"/>
    <mergeCell ref="A13:A15"/>
    <mergeCell ref="A7:A12"/>
    <mergeCell ref="A45:A49"/>
  </mergeCells>
  <pageMargins left="0.7" right="0.7" top="0.78740157499999996" bottom="0.78740157499999996" header="0.3" footer="0.3"/>
  <pageSetup paperSize="9" orientation="landscape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view="pageLayout" topLeftCell="A43" zoomScaleNormal="100" workbookViewId="0">
      <selection activeCell="B5" sqref="B5:B25"/>
    </sheetView>
  </sheetViews>
  <sheetFormatPr defaultRowHeight="15"/>
  <cols>
    <col min="1" max="1" width="10.7109375" customWidth="1"/>
    <col min="2" max="2" width="20.7109375" customWidth="1"/>
    <col min="3" max="3" width="8.85546875" customWidth="1"/>
    <col min="4" max="4" width="10.140625" customWidth="1"/>
    <col min="5" max="5" width="23.85546875" customWidth="1"/>
    <col min="6" max="6" width="12" customWidth="1"/>
    <col min="7" max="7" width="10.42578125" customWidth="1"/>
    <col min="8" max="8" width="13.140625" customWidth="1"/>
    <col min="9" max="9" width="11.42578125" customWidth="1"/>
  </cols>
  <sheetData>
    <row r="1" spans="1:9">
      <c r="A1" s="12" t="s">
        <v>327</v>
      </c>
    </row>
    <row r="2" spans="1:9">
      <c r="A2" s="12"/>
    </row>
    <row r="3" spans="1:9">
      <c r="A3" s="62" t="s">
        <v>286</v>
      </c>
      <c r="B3" s="62" t="s">
        <v>287</v>
      </c>
      <c r="C3" s="62" t="s">
        <v>289</v>
      </c>
      <c r="D3" s="62" t="s">
        <v>290</v>
      </c>
      <c r="E3" s="62" t="s">
        <v>291</v>
      </c>
      <c r="F3" s="63" t="s">
        <v>326</v>
      </c>
      <c r="G3" s="60"/>
      <c r="H3" s="61"/>
      <c r="I3" s="62" t="s">
        <v>293</v>
      </c>
    </row>
    <row r="4" spans="1:9" ht="35.25" customHeight="1">
      <c r="A4" s="54"/>
      <c r="B4" s="54"/>
      <c r="C4" s="54"/>
      <c r="D4" s="54"/>
      <c r="E4" s="54"/>
      <c r="F4" s="34" t="s">
        <v>316</v>
      </c>
      <c r="G4" s="34" t="s">
        <v>317</v>
      </c>
      <c r="H4" s="34" t="s">
        <v>318</v>
      </c>
      <c r="I4" s="54"/>
    </row>
    <row r="5" spans="1:9" ht="45">
      <c r="A5" s="37" t="s">
        <v>297</v>
      </c>
      <c r="B5" s="37" t="s">
        <v>62</v>
      </c>
      <c r="C5" s="3" t="s">
        <v>308</v>
      </c>
      <c r="D5" s="5">
        <v>17.188897000000001</v>
      </c>
      <c r="E5" s="4" t="s">
        <v>309</v>
      </c>
      <c r="F5" s="5">
        <v>4.8110350000000004</v>
      </c>
      <c r="G5" s="5"/>
      <c r="H5" s="5"/>
      <c r="I5" s="5">
        <f>SUM(F5:H5)</f>
        <v>4.8110350000000004</v>
      </c>
    </row>
    <row r="6" spans="1:9" ht="45">
      <c r="A6" s="38"/>
      <c r="B6" s="38"/>
      <c r="C6" s="3" t="s">
        <v>311</v>
      </c>
      <c r="D6" s="5">
        <v>20.804221999999999</v>
      </c>
      <c r="E6" s="4" t="s">
        <v>312</v>
      </c>
      <c r="F6" s="5">
        <f>SUM(F7:F25,F5)</f>
        <v>7.2210350000000005</v>
      </c>
      <c r="G6" s="5"/>
      <c r="H6" s="5">
        <v>4.3185070000000003</v>
      </c>
      <c r="I6" s="5">
        <f>SUM(F6:H6)</f>
        <v>11.539542000000001</v>
      </c>
    </row>
    <row r="7" spans="1:9" ht="30">
      <c r="A7" s="38"/>
      <c r="B7" s="38"/>
      <c r="C7" s="3" t="s">
        <v>319</v>
      </c>
      <c r="D7" s="5">
        <v>7.0644549999999997</v>
      </c>
      <c r="E7" s="4" t="s">
        <v>77</v>
      </c>
      <c r="F7" s="5">
        <v>0.67</v>
      </c>
      <c r="G7" s="5"/>
      <c r="H7" s="5"/>
      <c r="I7" s="5">
        <v>0.67</v>
      </c>
    </row>
    <row r="8" spans="1:9">
      <c r="A8" s="38"/>
      <c r="B8" s="38"/>
      <c r="C8" s="3" t="s">
        <v>88</v>
      </c>
      <c r="D8" s="5">
        <v>3.3902000000000001</v>
      </c>
      <c r="E8" s="4" t="s">
        <v>89</v>
      </c>
      <c r="F8" s="5">
        <v>0.03</v>
      </c>
      <c r="G8" s="5"/>
      <c r="H8" s="5"/>
      <c r="I8" s="5">
        <v>0.03</v>
      </c>
    </row>
    <row r="9" spans="1:9">
      <c r="A9" s="38"/>
      <c r="B9" s="38"/>
      <c r="C9" s="3" t="s">
        <v>131</v>
      </c>
      <c r="D9" s="5">
        <v>0.20943000000000001</v>
      </c>
      <c r="E9" s="4" t="s">
        <v>66</v>
      </c>
      <c r="F9" s="5"/>
      <c r="G9" s="5"/>
      <c r="H9" s="5"/>
      <c r="I9" s="5"/>
    </row>
    <row r="10" spans="1:9" ht="30">
      <c r="A10" s="38"/>
      <c r="B10" s="38"/>
      <c r="C10" s="3" t="s">
        <v>142</v>
      </c>
      <c r="D10" s="5">
        <v>0.39574100000000001</v>
      </c>
      <c r="E10" s="4" t="s">
        <v>74</v>
      </c>
      <c r="F10" s="5">
        <v>7.0000000000000007E-2</v>
      </c>
      <c r="G10" s="5"/>
      <c r="H10" s="5"/>
      <c r="I10" s="5">
        <v>7.0000000000000007E-2</v>
      </c>
    </row>
    <row r="11" spans="1:9">
      <c r="A11" s="38"/>
      <c r="B11" s="38"/>
      <c r="C11" s="3" t="s">
        <v>148</v>
      </c>
      <c r="D11" s="5">
        <v>3.3803139999999998</v>
      </c>
      <c r="E11" s="4" t="s">
        <v>42</v>
      </c>
      <c r="F11" s="5">
        <v>0.11</v>
      </c>
      <c r="G11" s="5"/>
      <c r="H11" s="5"/>
      <c r="I11" s="5">
        <v>0.11</v>
      </c>
    </row>
    <row r="12" spans="1:9" ht="30">
      <c r="A12" s="38"/>
      <c r="B12" s="38"/>
      <c r="C12" s="3" t="s">
        <v>149</v>
      </c>
      <c r="D12" s="5">
        <v>2.3679830000000002</v>
      </c>
      <c r="E12" s="4" t="s">
        <v>150</v>
      </c>
      <c r="F12" s="5">
        <v>0.71</v>
      </c>
      <c r="G12" s="5">
        <v>0.09</v>
      </c>
      <c r="H12" s="5"/>
      <c r="I12" s="5">
        <v>0.8</v>
      </c>
    </row>
    <row r="13" spans="1:9">
      <c r="A13" s="38"/>
      <c r="B13" s="38"/>
      <c r="C13" s="3" t="s">
        <v>63</v>
      </c>
      <c r="D13" s="5">
        <v>3.0149110000000001</v>
      </c>
      <c r="E13" s="4" t="s">
        <v>64</v>
      </c>
      <c r="F13" s="5">
        <v>0.02</v>
      </c>
      <c r="G13" s="5"/>
      <c r="H13" s="5"/>
      <c r="I13" s="5">
        <v>0.02</v>
      </c>
    </row>
    <row r="14" spans="1:9">
      <c r="A14" s="38"/>
      <c r="B14" s="38"/>
      <c r="C14" s="3" t="s">
        <v>65</v>
      </c>
      <c r="D14" s="5">
        <v>1.867302</v>
      </c>
      <c r="E14" s="4" t="s">
        <v>66</v>
      </c>
      <c r="F14" s="5"/>
      <c r="G14" s="5"/>
      <c r="H14" s="5">
        <v>0.05</v>
      </c>
      <c r="I14" s="5">
        <v>0.06</v>
      </c>
    </row>
    <row r="15" spans="1:9">
      <c r="A15" s="38"/>
      <c r="B15" s="38"/>
      <c r="C15" s="3" t="s">
        <v>80</v>
      </c>
      <c r="D15" s="5">
        <v>1.1506479999999999</v>
      </c>
      <c r="E15" s="4" t="s">
        <v>5</v>
      </c>
      <c r="F15" s="5"/>
      <c r="G15" s="5"/>
      <c r="H15" s="5">
        <v>0.02</v>
      </c>
      <c r="I15" s="5">
        <v>0.02</v>
      </c>
    </row>
    <row r="16" spans="1:9" ht="30">
      <c r="A16" s="38"/>
      <c r="B16" s="38"/>
      <c r="C16" s="3" t="s">
        <v>86</v>
      </c>
      <c r="D16" s="5">
        <v>1.5820959999999999</v>
      </c>
      <c r="E16" s="4" t="s">
        <v>58</v>
      </c>
      <c r="F16" s="5"/>
      <c r="G16" s="5"/>
      <c r="H16" s="5">
        <v>0.03</v>
      </c>
      <c r="I16" s="5">
        <v>0.03</v>
      </c>
    </row>
    <row r="17" spans="1:9">
      <c r="A17" s="38"/>
      <c r="B17" s="38"/>
      <c r="C17" s="3" t="s">
        <v>96</v>
      </c>
      <c r="D17" s="5">
        <v>0.65949100000000005</v>
      </c>
      <c r="E17" s="4" t="s">
        <v>97</v>
      </c>
      <c r="F17" s="5">
        <v>0.01</v>
      </c>
      <c r="G17" s="5"/>
      <c r="H17" s="5">
        <v>0</v>
      </c>
      <c r="I17" s="5">
        <v>0.01</v>
      </c>
    </row>
    <row r="18" spans="1:9">
      <c r="A18" s="38"/>
      <c r="B18" s="38"/>
      <c r="C18" s="3" t="s">
        <v>105</v>
      </c>
      <c r="D18" s="5">
        <v>1.8211170000000001</v>
      </c>
      <c r="E18" s="4" t="s">
        <v>12</v>
      </c>
      <c r="F18" s="5">
        <v>0.01</v>
      </c>
      <c r="G18" s="5"/>
      <c r="H18" s="5">
        <v>0.11</v>
      </c>
      <c r="I18" s="5">
        <v>0.12</v>
      </c>
    </row>
    <row r="19" spans="1:9" ht="30">
      <c r="A19" s="38"/>
      <c r="B19" s="38"/>
      <c r="C19" s="3" t="s">
        <v>108</v>
      </c>
      <c r="D19" s="5">
        <v>4.2437209999999999</v>
      </c>
      <c r="E19" s="4" t="s">
        <v>109</v>
      </c>
      <c r="F19" s="5">
        <v>0.2</v>
      </c>
      <c r="G19" s="5"/>
      <c r="H19" s="5">
        <v>0.01</v>
      </c>
      <c r="I19" s="5">
        <v>0.21</v>
      </c>
    </row>
    <row r="20" spans="1:9" ht="30">
      <c r="A20" s="38"/>
      <c r="B20" s="38"/>
      <c r="C20" s="3" t="s">
        <v>117</v>
      </c>
      <c r="D20" s="5">
        <v>1.505328</v>
      </c>
      <c r="E20" s="4" t="s">
        <v>118</v>
      </c>
      <c r="F20" s="5">
        <v>0.35</v>
      </c>
      <c r="G20" s="5"/>
      <c r="H20" s="5"/>
      <c r="I20" s="5">
        <v>0.35</v>
      </c>
    </row>
    <row r="21" spans="1:9" ht="30">
      <c r="A21" s="38"/>
      <c r="B21" s="38"/>
      <c r="C21" s="3" t="s">
        <v>127</v>
      </c>
      <c r="D21" s="5">
        <v>1.6723669999999999</v>
      </c>
      <c r="E21" s="4" t="s">
        <v>128</v>
      </c>
      <c r="F21" s="5"/>
      <c r="G21" s="5">
        <v>0.51</v>
      </c>
      <c r="H21" s="5">
        <v>0.03</v>
      </c>
      <c r="I21" s="5">
        <v>0.54</v>
      </c>
    </row>
    <row r="22" spans="1:9">
      <c r="A22" s="38"/>
      <c r="B22" s="38"/>
      <c r="C22" s="3" t="s">
        <v>129</v>
      </c>
      <c r="D22" s="5">
        <v>1.7732250000000001</v>
      </c>
      <c r="E22" s="4" t="s">
        <v>130</v>
      </c>
      <c r="F22" s="5"/>
      <c r="G22" s="5">
        <v>0.02</v>
      </c>
      <c r="H22" s="5"/>
      <c r="I22" s="5">
        <v>0.02</v>
      </c>
    </row>
    <row r="23" spans="1:9">
      <c r="A23" s="38"/>
      <c r="B23" s="38"/>
      <c r="C23" s="3" t="s">
        <v>145</v>
      </c>
      <c r="D23" s="5">
        <v>7.6291349999999998</v>
      </c>
      <c r="E23" s="4" t="s">
        <v>146</v>
      </c>
      <c r="F23" s="5">
        <v>0.1</v>
      </c>
      <c r="G23" s="5"/>
      <c r="H23" s="5"/>
      <c r="I23" s="5">
        <v>0.1</v>
      </c>
    </row>
    <row r="24" spans="1:9" ht="30">
      <c r="A24" s="38"/>
      <c r="B24" s="38"/>
      <c r="C24" s="3" t="s">
        <v>151</v>
      </c>
      <c r="D24" s="5">
        <v>4.715846</v>
      </c>
      <c r="E24" s="4" t="s">
        <v>74</v>
      </c>
      <c r="F24" s="5"/>
      <c r="G24" s="5"/>
      <c r="H24" s="5">
        <v>0.06</v>
      </c>
      <c r="I24" s="5">
        <v>0.06</v>
      </c>
    </row>
    <row r="25" spans="1:9">
      <c r="A25" s="38"/>
      <c r="B25" s="39"/>
      <c r="C25" s="3" t="s">
        <v>154</v>
      </c>
      <c r="D25" s="5">
        <v>8.5803360000000009</v>
      </c>
      <c r="E25" s="4" t="s">
        <v>146</v>
      </c>
      <c r="F25" s="5">
        <v>0.13</v>
      </c>
      <c r="G25" s="5"/>
      <c r="H25" s="5"/>
      <c r="I25" s="5">
        <v>0.13</v>
      </c>
    </row>
    <row r="26" spans="1:9">
      <c r="A26" s="38"/>
      <c r="B26" s="30" t="s">
        <v>332</v>
      </c>
      <c r="C26" s="7"/>
      <c r="D26" s="9"/>
      <c r="E26" s="8"/>
      <c r="F26" s="9">
        <f>SUM(F7:F25,F5)</f>
        <v>7.2210350000000005</v>
      </c>
      <c r="G26" s="9">
        <f>SUM(G5:G25)</f>
        <v>0.62</v>
      </c>
      <c r="H26" s="9">
        <f>SUM(H7:H25,H5)</f>
        <v>0.31</v>
      </c>
      <c r="I26" s="9">
        <f>SUM(I7:I25,I5)</f>
        <v>8.1610350000000018</v>
      </c>
    </row>
    <row r="27" spans="1:9">
      <c r="A27" s="38"/>
      <c r="B27" s="8" t="s">
        <v>331</v>
      </c>
      <c r="C27" s="7"/>
      <c r="D27" s="9"/>
      <c r="E27" s="8"/>
      <c r="F27" s="9">
        <f>SUM(F6:F25)</f>
        <v>9.6310349999999989</v>
      </c>
      <c r="G27" s="9">
        <f>SUM(G5:G25)</f>
        <v>0.62</v>
      </c>
      <c r="H27" s="9">
        <f>SUM(H6:H25)</f>
        <v>4.6285069999999999</v>
      </c>
      <c r="I27" s="9">
        <f>SUM(I6:I25)</f>
        <v>14.889542</v>
      </c>
    </row>
    <row r="28" spans="1:9" ht="45">
      <c r="A28" s="38"/>
      <c r="B28" s="2" t="s">
        <v>160</v>
      </c>
      <c r="C28" s="3" t="s">
        <v>320</v>
      </c>
      <c r="D28" s="5">
        <v>0.47434500000000002</v>
      </c>
      <c r="E28" s="4" t="s">
        <v>321</v>
      </c>
      <c r="F28" s="5"/>
      <c r="G28" s="5"/>
      <c r="H28" s="5">
        <v>7.0000000000000007E-2</v>
      </c>
      <c r="I28" s="5">
        <v>7.0000000000000007E-2</v>
      </c>
    </row>
    <row r="29" spans="1:9">
      <c r="A29" s="38"/>
      <c r="B29" s="30" t="s">
        <v>298</v>
      </c>
      <c r="C29" s="7"/>
      <c r="D29" s="9"/>
      <c r="E29" s="8"/>
      <c r="F29" s="9">
        <f>SUM(F28)</f>
        <v>0</v>
      </c>
      <c r="G29" s="9">
        <f>SUM(G28)</f>
        <v>0</v>
      </c>
      <c r="H29" s="9">
        <f>SUM(H28:H28)</f>
        <v>7.0000000000000007E-2</v>
      </c>
      <c r="I29" s="9">
        <f>SUM(I28:I28)</f>
        <v>7.0000000000000007E-2</v>
      </c>
    </row>
    <row r="30" spans="1:9" ht="90">
      <c r="A30" s="38"/>
      <c r="B30" s="37" t="s">
        <v>171</v>
      </c>
      <c r="C30" s="3" t="s">
        <v>172</v>
      </c>
      <c r="D30" s="5">
        <v>17.344929</v>
      </c>
      <c r="E30" s="4" t="s">
        <v>322</v>
      </c>
      <c r="F30" s="5">
        <v>0.06</v>
      </c>
      <c r="G30" s="5"/>
      <c r="H30" s="5">
        <v>0.31</v>
      </c>
      <c r="I30" s="5">
        <v>0.37</v>
      </c>
    </row>
    <row r="31" spans="1:9" ht="30">
      <c r="A31" s="38"/>
      <c r="B31" s="39"/>
      <c r="C31" s="3" t="s">
        <v>174</v>
      </c>
      <c r="D31" s="5">
        <v>6.4532860000000003</v>
      </c>
      <c r="E31" s="4" t="s">
        <v>175</v>
      </c>
      <c r="F31" s="5">
        <v>0.13</v>
      </c>
      <c r="G31" s="5"/>
      <c r="H31" s="5"/>
      <c r="I31" s="5">
        <v>0.13</v>
      </c>
    </row>
    <row r="32" spans="1:9">
      <c r="A32" s="38"/>
      <c r="B32" s="30" t="s">
        <v>298</v>
      </c>
      <c r="C32" s="7"/>
      <c r="D32" s="9"/>
      <c r="E32" s="8"/>
      <c r="F32" s="9">
        <f>SUM(F30:F31)</f>
        <v>0.19</v>
      </c>
      <c r="G32" s="9">
        <f>SUM(G30:G31)</f>
        <v>0</v>
      </c>
      <c r="H32" s="9">
        <f>SUM(H30:H31)</f>
        <v>0.31</v>
      </c>
      <c r="I32" s="9">
        <f>SUM(I30:I31)</f>
        <v>0.5</v>
      </c>
    </row>
    <row r="33" spans="1:9" ht="60">
      <c r="A33" s="38"/>
      <c r="B33" s="2" t="s">
        <v>323</v>
      </c>
      <c r="C33" s="3" t="s">
        <v>324</v>
      </c>
      <c r="D33" s="5">
        <v>2.9139439999999999</v>
      </c>
      <c r="E33" s="4" t="s">
        <v>325</v>
      </c>
      <c r="F33" s="5">
        <v>0.52</v>
      </c>
      <c r="G33" s="5">
        <v>0.04</v>
      </c>
      <c r="H33" s="5"/>
      <c r="I33" s="5">
        <v>0.56000000000000005</v>
      </c>
    </row>
    <row r="34" spans="1:9">
      <c r="A34" s="38"/>
      <c r="B34" s="30" t="s">
        <v>298</v>
      </c>
      <c r="C34" s="7"/>
      <c r="D34" s="9"/>
      <c r="E34" s="8"/>
      <c r="F34" s="9">
        <f>SUM(F33)</f>
        <v>0.52</v>
      </c>
      <c r="G34" s="9">
        <f>SUM(G33)</f>
        <v>0.04</v>
      </c>
      <c r="H34" s="9">
        <f>SUM(H33)</f>
        <v>0</v>
      </c>
      <c r="I34" s="9">
        <f>SUM(I33)</f>
        <v>0.56000000000000005</v>
      </c>
    </row>
    <row r="35" spans="1:9" ht="30">
      <c r="A35" s="38"/>
      <c r="B35" s="37" t="s">
        <v>251</v>
      </c>
      <c r="C35" s="3" t="s">
        <v>253</v>
      </c>
      <c r="D35" s="5">
        <v>0.31306</v>
      </c>
      <c r="E35" s="4" t="s">
        <v>58</v>
      </c>
      <c r="F35" s="5"/>
      <c r="G35" s="5"/>
      <c r="H35" s="5">
        <v>0.01</v>
      </c>
      <c r="I35" s="5">
        <v>0.01</v>
      </c>
    </row>
    <row r="36" spans="1:9" ht="30">
      <c r="A36" s="38"/>
      <c r="B36" s="39"/>
      <c r="C36" s="3" t="s">
        <v>254</v>
      </c>
      <c r="D36" s="5">
        <v>0.18846299999999999</v>
      </c>
      <c r="E36" s="4" t="s">
        <v>91</v>
      </c>
      <c r="F36" s="5"/>
      <c r="G36" s="5"/>
      <c r="H36" s="5">
        <v>0.01</v>
      </c>
      <c r="I36" s="5">
        <v>0.01</v>
      </c>
    </row>
    <row r="37" spans="1:9">
      <c r="A37" s="39"/>
      <c r="B37" s="30" t="s">
        <v>298</v>
      </c>
      <c r="C37" s="7"/>
      <c r="D37" s="9"/>
      <c r="E37" s="7"/>
      <c r="F37" s="9">
        <f>SUM(F35:F36)</f>
        <v>0</v>
      </c>
      <c r="G37" s="9">
        <f>SUM(G35:G36)</f>
        <v>0</v>
      </c>
      <c r="H37" s="9">
        <f>SUM(H35:H36)</f>
        <v>0.02</v>
      </c>
      <c r="I37" s="9">
        <f>SUM(I35:I36)</f>
        <v>0.02</v>
      </c>
    </row>
    <row r="38" spans="1:9">
      <c r="A38" s="63" t="s">
        <v>333</v>
      </c>
      <c r="B38" s="44"/>
      <c r="C38" s="44"/>
      <c r="D38" s="44"/>
      <c r="E38" s="45"/>
      <c r="F38" s="19">
        <f>SUM(F37,F34,F32,F29,F26)</f>
        <v>7.9310350000000005</v>
      </c>
      <c r="G38" s="19">
        <f>SUM(G37,G34,G32,G29,G26)</f>
        <v>0.66</v>
      </c>
      <c r="H38" s="19">
        <f>SUM(H37,H34,H32,H29,H26)</f>
        <v>0.71</v>
      </c>
      <c r="I38" s="19">
        <f>SUM(I37,I34,I32,I29,I26)</f>
        <v>9.3110350000000022</v>
      </c>
    </row>
    <row r="39" spans="1:9">
      <c r="A39" s="63" t="s">
        <v>334</v>
      </c>
      <c r="B39" s="44"/>
      <c r="C39" s="44"/>
      <c r="D39" s="44"/>
      <c r="E39" s="45"/>
      <c r="F39" s="19">
        <f>SUM(F37,F34,F32,F29,F27)</f>
        <v>10.341034999999998</v>
      </c>
      <c r="G39" s="19">
        <f>SUM(G37,G34,G32,G29,G26)</f>
        <v>0.66</v>
      </c>
      <c r="H39" s="19">
        <f>SUM(H37,H34,H32,H29,H27)</f>
        <v>5.0285070000000003</v>
      </c>
      <c r="I39" s="19">
        <f>SUM(I37,I34,I32,I29,I27)</f>
        <v>16.039542000000001</v>
      </c>
    </row>
    <row r="40" spans="1:9">
      <c r="A40" s="13"/>
      <c r="B40" s="13"/>
      <c r="C40" s="13"/>
      <c r="D40" s="13"/>
      <c r="E40" s="13"/>
      <c r="F40" s="29"/>
      <c r="G40" s="29"/>
      <c r="H40" s="29"/>
      <c r="I40" s="29"/>
    </row>
    <row r="41" spans="1:9">
      <c r="A41" s="13"/>
      <c r="B41" s="10"/>
      <c r="C41" s="10"/>
      <c r="D41" s="10"/>
      <c r="E41" s="10"/>
      <c r="F41" s="29"/>
      <c r="G41" s="29"/>
      <c r="H41" s="29"/>
      <c r="I41" s="29"/>
    </row>
  </sheetData>
  <sortState ref="S3:Y27">
    <sortCondition ref="S3:S27"/>
  </sortState>
  <mergeCells count="13">
    <mergeCell ref="A38:E38"/>
    <mergeCell ref="A39:E39"/>
    <mergeCell ref="D3:D4"/>
    <mergeCell ref="C3:C4"/>
    <mergeCell ref="B3:B4"/>
    <mergeCell ref="A3:A4"/>
    <mergeCell ref="I3:I4"/>
    <mergeCell ref="E3:E4"/>
    <mergeCell ref="A5:A37"/>
    <mergeCell ref="B5:B25"/>
    <mergeCell ref="B30:B31"/>
    <mergeCell ref="B35:B36"/>
    <mergeCell ref="F3:H3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9"/>
  <sheetViews>
    <sheetView tabSelected="1" view="pageLayout" topLeftCell="A241" zoomScaleNormal="100" workbookViewId="0">
      <selection activeCell="H18" sqref="H18"/>
    </sheetView>
  </sheetViews>
  <sheetFormatPr defaultRowHeight="15"/>
  <cols>
    <col min="2" max="2" width="45.85546875" customWidth="1"/>
    <col min="3" max="3" width="25.28515625" customWidth="1"/>
    <col min="4" max="4" width="11.28515625" bestFit="1" customWidth="1"/>
    <col min="5" max="5" width="31.140625" bestFit="1" customWidth="1"/>
  </cols>
  <sheetData>
    <row r="1" spans="1:5">
      <c r="A1" s="12" t="s">
        <v>451</v>
      </c>
    </row>
    <row r="2" spans="1:5">
      <c r="A2" s="12"/>
    </row>
    <row r="3" spans="1:5">
      <c r="A3" s="23" t="s">
        <v>289</v>
      </c>
      <c r="B3" s="23" t="s">
        <v>287</v>
      </c>
      <c r="C3" s="23" t="s">
        <v>448</v>
      </c>
      <c r="D3" s="23" t="s">
        <v>330</v>
      </c>
      <c r="E3" s="23" t="s">
        <v>449</v>
      </c>
    </row>
    <row r="4" spans="1:5">
      <c r="A4" s="3" t="s">
        <v>200</v>
      </c>
      <c r="B4" s="3" t="s">
        <v>199</v>
      </c>
      <c r="C4" s="3" t="s">
        <v>55</v>
      </c>
      <c r="D4" s="3" t="s">
        <v>337</v>
      </c>
      <c r="E4" s="3" t="s">
        <v>338</v>
      </c>
    </row>
    <row r="5" spans="1:5">
      <c r="A5" s="3" t="s">
        <v>214</v>
      </c>
      <c r="B5" s="3" t="s">
        <v>199</v>
      </c>
      <c r="C5" s="3" t="s">
        <v>55</v>
      </c>
      <c r="D5" s="3" t="s">
        <v>337</v>
      </c>
      <c r="E5" s="3" t="s">
        <v>339</v>
      </c>
    </row>
    <row r="6" spans="1:5">
      <c r="A6" s="3" t="s">
        <v>232</v>
      </c>
      <c r="B6" s="3" t="s">
        <v>199</v>
      </c>
      <c r="C6" s="3" t="s">
        <v>55</v>
      </c>
      <c r="D6" s="3" t="s">
        <v>337</v>
      </c>
      <c r="E6" s="3" t="s">
        <v>340</v>
      </c>
    </row>
    <row r="7" spans="1:5">
      <c r="A7" s="3" t="s">
        <v>238</v>
      </c>
      <c r="B7" s="3" t="s">
        <v>199</v>
      </c>
      <c r="C7" s="3" t="s">
        <v>55</v>
      </c>
      <c r="D7" s="3" t="s">
        <v>337</v>
      </c>
      <c r="E7" s="3" t="s">
        <v>338</v>
      </c>
    </row>
    <row r="8" spans="1:5">
      <c r="A8" s="3" t="s">
        <v>341</v>
      </c>
      <c r="B8" s="3" t="s">
        <v>199</v>
      </c>
      <c r="C8" s="3" t="s">
        <v>55</v>
      </c>
      <c r="D8" s="3" t="s">
        <v>337</v>
      </c>
      <c r="E8" s="3" t="s">
        <v>338</v>
      </c>
    </row>
    <row r="9" spans="1:5">
      <c r="A9" s="3" t="s">
        <v>246</v>
      </c>
      <c r="B9" s="3" t="s">
        <v>199</v>
      </c>
      <c r="C9" s="3" t="s">
        <v>55</v>
      </c>
      <c r="D9" s="3" t="s">
        <v>337</v>
      </c>
      <c r="E9" s="3" t="s">
        <v>338</v>
      </c>
    </row>
    <row r="10" spans="1:5">
      <c r="A10" s="3" t="s">
        <v>248</v>
      </c>
      <c r="B10" s="3" t="s">
        <v>199</v>
      </c>
      <c r="C10" s="3" t="s">
        <v>55</v>
      </c>
      <c r="D10" s="3" t="s">
        <v>337</v>
      </c>
      <c r="E10" s="3" t="s">
        <v>339</v>
      </c>
    </row>
    <row r="11" spans="1:5">
      <c r="A11" s="3" t="s">
        <v>342</v>
      </c>
      <c r="B11" s="3" t="s">
        <v>199</v>
      </c>
      <c r="C11" s="3" t="s">
        <v>55</v>
      </c>
      <c r="D11" s="3" t="s">
        <v>337</v>
      </c>
      <c r="E11" s="3" t="s">
        <v>339</v>
      </c>
    </row>
    <row r="12" spans="1:5">
      <c r="A12" s="3" t="s">
        <v>250</v>
      </c>
      <c r="B12" s="3" t="s">
        <v>199</v>
      </c>
      <c r="C12" s="3" t="s">
        <v>55</v>
      </c>
      <c r="D12" s="3" t="s">
        <v>337</v>
      </c>
      <c r="E12" s="3" t="s">
        <v>338</v>
      </c>
    </row>
    <row r="13" spans="1:5">
      <c r="A13" s="3" t="s">
        <v>201</v>
      </c>
      <c r="B13" s="3" t="s">
        <v>199</v>
      </c>
      <c r="C13" s="3" t="s">
        <v>55</v>
      </c>
      <c r="D13" s="3" t="s">
        <v>337</v>
      </c>
      <c r="E13" s="3" t="s">
        <v>339</v>
      </c>
    </row>
    <row r="14" spans="1:5">
      <c r="A14" s="3" t="s">
        <v>343</v>
      </c>
      <c r="B14" s="3" t="s">
        <v>0</v>
      </c>
      <c r="C14" s="3" t="s">
        <v>89</v>
      </c>
      <c r="D14" s="3" t="s">
        <v>337</v>
      </c>
      <c r="E14" s="3" t="s">
        <v>339</v>
      </c>
    </row>
    <row r="15" spans="1:5">
      <c r="A15" s="3" t="s">
        <v>344</v>
      </c>
      <c r="B15" s="3" t="s">
        <v>199</v>
      </c>
      <c r="C15" s="3" t="s">
        <v>55</v>
      </c>
      <c r="D15" s="3" t="s">
        <v>337</v>
      </c>
      <c r="E15" s="3" t="s">
        <v>339</v>
      </c>
    </row>
    <row r="16" spans="1:5">
      <c r="A16" s="3" t="s">
        <v>345</v>
      </c>
      <c r="B16" s="3" t="s">
        <v>199</v>
      </c>
      <c r="C16" s="3" t="s">
        <v>55</v>
      </c>
      <c r="D16" s="3" t="s">
        <v>337</v>
      </c>
      <c r="E16" s="3" t="s">
        <v>339</v>
      </c>
    </row>
    <row r="17" spans="1:5">
      <c r="A17" s="3" t="s">
        <v>205</v>
      </c>
      <c r="B17" s="3" t="s">
        <v>199</v>
      </c>
      <c r="C17" s="3" t="s">
        <v>55</v>
      </c>
      <c r="D17" s="3" t="s">
        <v>337</v>
      </c>
      <c r="E17" s="3" t="s">
        <v>338</v>
      </c>
    </row>
    <row r="18" spans="1:5">
      <c r="A18" s="3" t="s">
        <v>206</v>
      </c>
      <c r="B18" s="3" t="s">
        <v>199</v>
      </c>
      <c r="C18" s="3" t="s">
        <v>55</v>
      </c>
      <c r="D18" s="3" t="s">
        <v>337</v>
      </c>
      <c r="E18" s="3" t="s">
        <v>338</v>
      </c>
    </row>
    <row r="19" spans="1:5">
      <c r="A19" s="3" t="s">
        <v>346</v>
      </c>
      <c r="B19" s="3" t="s">
        <v>0</v>
      </c>
      <c r="C19" s="3" t="s">
        <v>89</v>
      </c>
      <c r="D19" s="3" t="s">
        <v>337</v>
      </c>
      <c r="E19" s="3" t="s">
        <v>338</v>
      </c>
    </row>
    <row r="20" spans="1:5">
      <c r="A20" s="3" t="s">
        <v>213</v>
      </c>
      <c r="B20" s="3" t="s">
        <v>199</v>
      </c>
      <c r="C20" s="3" t="s">
        <v>55</v>
      </c>
      <c r="D20" s="3" t="s">
        <v>337</v>
      </c>
      <c r="E20" s="3" t="s">
        <v>338</v>
      </c>
    </row>
    <row r="21" spans="1:5">
      <c r="A21" s="3" t="s">
        <v>215</v>
      </c>
      <c r="B21" s="3" t="s">
        <v>199</v>
      </c>
      <c r="C21" s="3" t="s">
        <v>55</v>
      </c>
      <c r="D21" s="3" t="s">
        <v>337</v>
      </c>
      <c r="E21" s="3" t="s">
        <v>338</v>
      </c>
    </row>
    <row r="22" spans="1:5">
      <c r="A22" s="3" t="s">
        <v>41</v>
      </c>
      <c r="B22" s="3" t="s">
        <v>0</v>
      </c>
      <c r="C22" s="3" t="s">
        <v>42</v>
      </c>
      <c r="D22" s="3" t="s">
        <v>337</v>
      </c>
      <c r="E22" s="3" t="s">
        <v>339</v>
      </c>
    </row>
    <row r="23" spans="1:5">
      <c r="A23" s="3" t="s">
        <v>217</v>
      </c>
      <c r="B23" s="3" t="s">
        <v>199</v>
      </c>
      <c r="C23" s="3" t="s">
        <v>47</v>
      </c>
      <c r="D23" s="3" t="s">
        <v>337</v>
      </c>
      <c r="E23" s="3" t="s">
        <v>339</v>
      </c>
    </row>
    <row r="24" spans="1:5">
      <c r="A24" s="3" t="s">
        <v>224</v>
      </c>
      <c r="B24" s="3" t="s">
        <v>199</v>
      </c>
      <c r="C24" s="3" t="s">
        <v>225</v>
      </c>
      <c r="D24" s="3" t="s">
        <v>337</v>
      </c>
      <c r="E24" s="3" t="s">
        <v>338</v>
      </c>
    </row>
    <row r="25" spans="1:5">
      <c r="A25" s="3" t="s">
        <v>228</v>
      </c>
      <c r="B25" s="3" t="s">
        <v>199</v>
      </c>
      <c r="C25" s="3" t="s">
        <v>55</v>
      </c>
      <c r="D25" s="3" t="s">
        <v>337</v>
      </c>
      <c r="E25" s="3" t="s">
        <v>338</v>
      </c>
    </row>
    <row r="26" spans="1:5">
      <c r="A26" s="3" t="s">
        <v>347</v>
      </c>
      <c r="B26" s="3" t="s">
        <v>199</v>
      </c>
      <c r="C26" s="3" t="s">
        <v>55</v>
      </c>
      <c r="D26" s="3" t="s">
        <v>337</v>
      </c>
      <c r="E26" s="3" t="s">
        <v>339</v>
      </c>
    </row>
    <row r="27" spans="1:5">
      <c r="A27" s="3" t="s">
        <v>226</v>
      </c>
      <c r="B27" s="3" t="s">
        <v>199</v>
      </c>
      <c r="C27" s="3" t="s">
        <v>55</v>
      </c>
      <c r="D27" s="3" t="s">
        <v>337</v>
      </c>
      <c r="E27" s="3" t="s">
        <v>339</v>
      </c>
    </row>
    <row r="28" spans="1:5">
      <c r="A28" s="3" t="s">
        <v>227</v>
      </c>
      <c r="B28" s="3" t="s">
        <v>199</v>
      </c>
      <c r="C28" s="3" t="s">
        <v>55</v>
      </c>
      <c r="D28" s="3" t="s">
        <v>337</v>
      </c>
      <c r="E28" s="3" t="s">
        <v>339</v>
      </c>
    </row>
    <row r="29" spans="1:5">
      <c r="A29" s="3" t="s">
        <v>348</v>
      </c>
      <c r="B29" s="3" t="s">
        <v>0</v>
      </c>
      <c r="C29" s="3" t="s">
        <v>89</v>
      </c>
      <c r="D29" s="3" t="s">
        <v>337</v>
      </c>
      <c r="E29" s="3" t="s">
        <v>338</v>
      </c>
    </row>
    <row r="30" spans="1:5">
      <c r="A30" s="3" t="s">
        <v>229</v>
      </c>
      <c r="B30" s="3" t="s">
        <v>199</v>
      </c>
      <c r="C30" s="3" t="s">
        <v>5</v>
      </c>
      <c r="D30" s="3" t="s">
        <v>337</v>
      </c>
      <c r="E30" s="3" t="s">
        <v>338</v>
      </c>
    </row>
    <row r="31" spans="1:5">
      <c r="A31" s="3" t="s">
        <v>230</v>
      </c>
      <c r="B31" s="3" t="s">
        <v>199</v>
      </c>
      <c r="C31" s="3" t="s">
        <v>5</v>
      </c>
      <c r="D31" s="3" t="s">
        <v>337</v>
      </c>
      <c r="E31" s="3" t="s">
        <v>338</v>
      </c>
    </row>
    <row r="32" spans="1:5">
      <c r="A32" s="3" t="s">
        <v>349</v>
      </c>
      <c r="B32" s="3" t="s">
        <v>0</v>
      </c>
      <c r="C32" s="3" t="s">
        <v>42</v>
      </c>
      <c r="D32" s="3" t="s">
        <v>337</v>
      </c>
      <c r="E32" s="3" t="s">
        <v>339</v>
      </c>
    </row>
    <row r="33" spans="1:5">
      <c r="A33" s="3" t="s">
        <v>231</v>
      </c>
      <c r="B33" s="3" t="s">
        <v>199</v>
      </c>
      <c r="C33" s="3" t="s">
        <v>47</v>
      </c>
      <c r="D33" s="3" t="s">
        <v>337</v>
      </c>
      <c r="E33" s="3" t="s">
        <v>340</v>
      </c>
    </row>
    <row r="34" spans="1:5">
      <c r="A34" s="3" t="s">
        <v>350</v>
      </c>
      <c r="B34" s="3" t="s">
        <v>0</v>
      </c>
      <c r="C34" s="3" t="s">
        <v>42</v>
      </c>
      <c r="D34" s="3" t="s">
        <v>337</v>
      </c>
      <c r="E34" s="3" t="s">
        <v>338</v>
      </c>
    </row>
    <row r="35" spans="1:5">
      <c r="A35" s="3" t="s">
        <v>233</v>
      </c>
      <c r="B35" s="3" t="s">
        <v>199</v>
      </c>
      <c r="C35" s="3" t="s">
        <v>47</v>
      </c>
      <c r="D35" s="3" t="s">
        <v>337</v>
      </c>
      <c r="E35" s="3" t="s">
        <v>339</v>
      </c>
    </row>
    <row r="36" spans="1:5">
      <c r="A36" s="3" t="s">
        <v>234</v>
      </c>
      <c r="B36" s="3" t="s">
        <v>199</v>
      </c>
      <c r="C36" s="3" t="s">
        <v>47</v>
      </c>
      <c r="D36" s="3" t="s">
        <v>337</v>
      </c>
      <c r="E36" s="3" t="s">
        <v>340</v>
      </c>
    </row>
    <row r="37" spans="1:5">
      <c r="A37" s="3" t="s">
        <v>351</v>
      </c>
      <c r="B37" s="3" t="s">
        <v>199</v>
      </c>
      <c r="C37" s="3" t="s">
        <v>55</v>
      </c>
      <c r="D37" s="3" t="s">
        <v>337</v>
      </c>
      <c r="E37" s="3" t="s">
        <v>338</v>
      </c>
    </row>
    <row r="38" spans="1:5">
      <c r="A38" s="3" t="s">
        <v>235</v>
      </c>
      <c r="B38" s="3" t="s">
        <v>199</v>
      </c>
      <c r="C38" s="3" t="s">
        <v>55</v>
      </c>
      <c r="D38" s="3" t="s">
        <v>337</v>
      </c>
      <c r="E38" s="3" t="s">
        <v>340</v>
      </c>
    </row>
    <row r="39" spans="1:5">
      <c r="A39" s="3" t="s">
        <v>236</v>
      </c>
      <c r="B39" s="3" t="s">
        <v>199</v>
      </c>
      <c r="C39" s="3" t="s">
        <v>47</v>
      </c>
      <c r="D39" s="3" t="s">
        <v>337</v>
      </c>
      <c r="E39" s="3" t="s">
        <v>339</v>
      </c>
    </row>
    <row r="40" spans="1:5">
      <c r="A40" s="3" t="s">
        <v>237</v>
      </c>
      <c r="B40" s="3" t="s">
        <v>199</v>
      </c>
      <c r="C40" s="3" t="s">
        <v>47</v>
      </c>
      <c r="D40" s="3" t="s">
        <v>337</v>
      </c>
      <c r="E40" s="3" t="s">
        <v>338</v>
      </c>
    </row>
    <row r="41" spans="1:5">
      <c r="A41" s="3" t="s">
        <v>239</v>
      </c>
      <c r="B41" s="3" t="s">
        <v>199</v>
      </c>
      <c r="C41" s="3" t="s">
        <v>47</v>
      </c>
      <c r="D41" s="3" t="s">
        <v>337</v>
      </c>
      <c r="E41" s="3" t="s">
        <v>339</v>
      </c>
    </row>
    <row r="42" spans="1:5">
      <c r="A42" s="3" t="s">
        <v>240</v>
      </c>
      <c r="B42" s="3" t="s">
        <v>199</v>
      </c>
      <c r="C42" s="3" t="s">
        <v>5</v>
      </c>
      <c r="D42" s="3" t="s">
        <v>337</v>
      </c>
      <c r="E42" s="3" t="s">
        <v>338</v>
      </c>
    </row>
    <row r="43" spans="1:5">
      <c r="A43" s="3" t="s">
        <v>45</v>
      </c>
      <c r="B43" s="3" t="s">
        <v>0</v>
      </c>
      <c r="C43" s="3" t="s">
        <v>42</v>
      </c>
      <c r="D43" s="3" t="s">
        <v>337</v>
      </c>
      <c r="E43" s="3" t="s">
        <v>340</v>
      </c>
    </row>
    <row r="44" spans="1:5">
      <c r="A44" s="3" t="s">
        <v>241</v>
      </c>
      <c r="B44" s="3" t="s">
        <v>199</v>
      </c>
      <c r="C44" s="3" t="s">
        <v>47</v>
      </c>
      <c r="D44" s="3" t="s">
        <v>337</v>
      </c>
      <c r="E44" s="3" t="s">
        <v>338</v>
      </c>
    </row>
    <row r="45" spans="1:5">
      <c r="A45" s="3" t="s">
        <v>352</v>
      </c>
      <c r="B45" s="3" t="s">
        <v>199</v>
      </c>
      <c r="C45" s="3" t="s">
        <v>5</v>
      </c>
      <c r="D45" s="3" t="s">
        <v>337</v>
      </c>
      <c r="E45" s="3" t="s">
        <v>338</v>
      </c>
    </row>
    <row r="46" spans="1:5">
      <c r="A46" s="3" t="s">
        <v>353</v>
      </c>
      <c r="B46" s="3" t="s">
        <v>0</v>
      </c>
      <c r="C46" s="3" t="s">
        <v>42</v>
      </c>
      <c r="D46" s="3" t="s">
        <v>337</v>
      </c>
      <c r="E46" s="3" t="s">
        <v>339</v>
      </c>
    </row>
    <row r="47" spans="1:5">
      <c r="A47" s="3" t="s">
        <v>354</v>
      </c>
      <c r="B47" s="3" t="s">
        <v>0</v>
      </c>
      <c r="C47" s="3" t="s">
        <v>42</v>
      </c>
      <c r="D47" s="3" t="s">
        <v>337</v>
      </c>
      <c r="E47" s="3" t="s">
        <v>339</v>
      </c>
    </row>
    <row r="48" spans="1:5">
      <c r="A48" s="3" t="s">
        <v>46</v>
      </c>
      <c r="B48" s="3" t="s">
        <v>0</v>
      </c>
      <c r="C48" s="3" t="s">
        <v>47</v>
      </c>
      <c r="D48" s="3" t="s">
        <v>337</v>
      </c>
      <c r="E48" s="3" t="s">
        <v>338</v>
      </c>
    </row>
    <row r="49" spans="1:5">
      <c r="A49" s="3" t="s">
        <v>355</v>
      </c>
      <c r="B49" s="3" t="s">
        <v>199</v>
      </c>
      <c r="C49" s="3" t="s">
        <v>5</v>
      </c>
      <c r="D49" s="3" t="s">
        <v>337</v>
      </c>
      <c r="E49" s="3" t="s">
        <v>338</v>
      </c>
    </row>
    <row r="50" spans="1:5">
      <c r="A50" s="3" t="s">
        <v>242</v>
      </c>
      <c r="B50" s="3" t="s">
        <v>199</v>
      </c>
      <c r="C50" s="3" t="s">
        <v>5</v>
      </c>
      <c r="D50" s="3" t="s">
        <v>337</v>
      </c>
      <c r="E50" s="3" t="s">
        <v>339</v>
      </c>
    </row>
    <row r="51" spans="1:5">
      <c r="A51" s="3" t="s">
        <v>243</v>
      </c>
      <c r="B51" s="3" t="s">
        <v>199</v>
      </c>
      <c r="C51" s="3" t="s">
        <v>64</v>
      </c>
      <c r="D51" s="3" t="s">
        <v>337</v>
      </c>
      <c r="E51" s="3" t="s">
        <v>340</v>
      </c>
    </row>
    <row r="52" spans="1:5">
      <c r="A52" s="3" t="s">
        <v>356</v>
      </c>
      <c r="B52" s="3" t="s">
        <v>0</v>
      </c>
      <c r="C52" s="3" t="s">
        <v>42</v>
      </c>
      <c r="D52" s="3" t="s">
        <v>337</v>
      </c>
      <c r="E52" s="3" t="s">
        <v>338</v>
      </c>
    </row>
    <row r="53" spans="1:5">
      <c r="A53" s="3" t="s">
        <v>48</v>
      </c>
      <c r="B53" s="3" t="s">
        <v>0</v>
      </c>
      <c r="C53" s="3" t="s">
        <v>42</v>
      </c>
      <c r="D53" s="3" t="s">
        <v>337</v>
      </c>
      <c r="E53" s="3" t="s">
        <v>338</v>
      </c>
    </row>
    <row r="54" spans="1:5">
      <c r="A54" s="3" t="s">
        <v>244</v>
      </c>
      <c r="B54" s="3" t="s">
        <v>199</v>
      </c>
      <c r="C54" s="3" t="s">
        <v>5</v>
      </c>
      <c r="D54" s="3" t="s">
        <v>337</v>
      </c>
      <c r="E54" s="3" t="s">
        <v>338</v>
      </c>
    </row>
    <row r="55" spans="1:5">
      <c r="A55" s="3" t="s">
        <v>245</v>
      </c>
      <c r="B55" s="3" t="s">
        <v>199</v>
      </c>
      <c r="C55" s="3" t="s">
        <v>76</v>
      </c>
      <c r="D55" s="3" t="s">
        <v>337</v>
      </c>
      <c r="E55" s="3" t="s">
        <v>339</v>
      </c>
    </row>
    <row r="56" spans="1:5">
      <c r="A56" s="3" t="s">
        <v>357</v>
      </c>
      <c r="B56" s="3" t="s">
        <v>0</v>
      </c>
      <c r="C56" s="3" t="s">
        <v>47</v>
      </c>
      <c r="D56" s="3" t="s">
        <v>337</v>
      </c>
      <c r="E56" s="3" t="s">
        <v>338</v>
      </c>
    </row>
    <row r="57" spans="1:5">
      <c r="A57" s="3" t="s">
        <v>358</v>
      </c>
      <c r="B57" s="3" t="s">
        <v>199</v>
      </c>
      <c r="C57" s="3" t="s">
        <v>5</v>
      </c>
      <c r="D57" s="3" t="s">
        <v>337</v>
      </c>
      <c r="E57" s="3" t="s">
        <v>338</v>
      </c>
    </row>
    <row r="58" spans="1:5">
      <c r="A58" s="3" t="s">
        <v>359</v>
      </c>
      <c r="B58" s="3" t="s">
        <v>0</v>
      </c>
      <c r="C58" s="3" t="s">
        <v>42</v>
      </c>
      <c r="D58" s="3" t="s">
        <v>337</v>
      </c>
      <c r="E58" s="3" t="s">
        <v>339</v>
      </c>
    </row>
    <row r="59" spans="1:5">
      <c r="A59" s="3" t="s">
        <v>49</v>
      </c>
      <c r="B59" s="3" t="s">
        <v>0</v>
      </c>
      <c r="C59" s="3" t="s">
        <v>42</v>
      </c>
      <c r="D59" s="3" t="s">
        <v>337</v>
      </c>
      <c r="E59" s="3" t="s">
        <v>338</v>
      </c>
    </row>
    <row r="60" spans="1:5">
      <c r="A60" s="3" t="s">
        <v>360</v>
      </c>
      <c r="B60" s="3" t="s">
        <v>0</v>
      </c>
      <c r="C60" s="3" t="s">
        <v>47</v>
      </c>
      <c r="D60" s="3" t="s">
        <v>337</v>
      </c>
      <c r="E60" s="3" t="s">
        <v>339</v>
      </c>
    </row>
    <row r="61" spans="1:5">
      <c r="A61" s="3" t="s">
        <v>361</v>
      </c>
      <c r="B61" s="3" t="s">
        <v>199</v>
      </c>
      <c r="C61" s="3" t="s">
        <v>5</v>
      </c>
      <c r="D61" s="3" t="s">
        <v>337</v>
      </c>
      <c r="E61" s="3" t="s">
        <v>339</v>
      </c>
    </row>
    <row r="62" spans="1:5">
      <c r="A62" s="3" t="s">
        <v>362</v>
      </c>
      <c r="B62" s="3" t="s">
        <v>0</v>
      </c>
      <c r="C62" s="3" t="s">
        <v>47</v>
      </c>
      <c r="D62" s="3" t="s">
        <v>337</v>
      </c>
      <c r="E62" s="3" t="s">
        <v>338</v>
      </c>
    </row>
    <row r="63" spans="1:5">
      <c r="A63" s="3" t="s">
        <v>50</v>
      </c>
      <c r="B63" s="3" t="s">
        <v>0</v>
      </c>
      <c r="C63" s="3" t="s">
        <v>47</v>
      </c>
      <c r="D63" s="3" t="s">
        <v>337</v>
      </c>
      <c r="E63" s="3" t="s">
        <v>339</v>
      </c>
    </row>
    <row r="64" spans="1:5">
      <c r="A64" s="3" t="s">
        <v>363</v>
      </c>
      <c r="B64" s="3" t="s">
        <v>199</v>
      </c>
      <c r="C64" s="3" t="s">
        <v>5</v>
      </c>
      <c r="D64" s="3" t="s">
        <v>337</v>
      </c>
      <c r="E64" s="3" t="s">
        <v>339</v>
      </c>
    </row>
    <row r="65" spans="1:5">
      <c r="A65" s="3" t="s">
        <v>51</v>
      </c>
      <c r="B65" s="3" t="s">
        <v>0</v>
      </c>
      <c r="C65" s="3" t="s">
        <v>47</v>
      </c>
      <c r="D65" s="3" t="s">
        <v>337</v>
      </c>
      <c r="E65" s="3" t="s">
        <v>340</v>
      </c>
    </row>
    <row r="66" spans="1:5">
      <c r="A66" s="3" t="s">
        <v>247</v>
      </c>
      <c r="B66" s="3" t="s">
        <v>199</v>
      </c>
      <c r="C66" s="3" t="s">
        <v>5</v>
      </c>
      <c r="D66" s="3" t="s">
        <v>337</v>
      </c>
      <c r="E66" s="3" t="s">
        <v>338</v>
      </c>
    </row>
    <row r="67" spans="1:5">
      <c r="A67" s="3" t="s">
        <v>364</v>
      </c>
      <c r="B67" s="3" t="s">
        <v>0</v>
      </c>
      <c r="C67" s="3" t="s">
        <v>12</v>
      </c>
      <c r="D67" s="3" t="s">
        <v>337</v>
      </c>
      <c r="E67" s="3" t="s">
        <v>338</v>
      </c>
    </row>
    <row r="68" spans="1:5">
      <c r="A68" s="3" t="s">
        <v>52</v>
      </c>
      <c r="B68" s="3" t="s">
        <v>0</v>
      </c>
      <c r="C68" s="3" t="s">
        <v>42</v>
      </c>
      <c r="D68" s="3" t="s">
        <v>337</v>
      </c>
      <c r="E68" s="3" t="s">
        <v>339</v>
      </c>
    </row>
    <row r="69" spans="1:5">
      <c r="A69" s="3" t="s">
        <v>249</v>
      </c>
      <c r="B69" s="3" t="s">
        <v>199</v>
      </c>
      <c r="C69" s="3" t="s">
        <v>5</v>
      </c>
      <c r="D69" s="3" t="s">
        <v>337</v>
      </c>
      <c r="E69" s="3" t="s">
        <v>340</v>
      </c>
    </row>
    <row r="70" spans="1:5">
      <c r="A70" s="3" t="s">
        <v>304</v>
      </c>
      <c r="B70" s="3" t="s">
        <v>0</v>
      </c>
      <c r="C70" s="3" t="s">
        <v>42</v>
      </c>
      <c r="D70" s="3" t="s">
        <v>365</v>
      </c>
      <c r="E70" s="3" t="s">
        <v>338</v>
      </c>
    </row>
    <row r="71" spans="1:5">
      <c r="A71" s="3" t="s">
        <v>366</v>
      </c>
      <c r="B71" s="3" t="s">
        <v>0</v>
      </c>
      <c r="C71" s="3" t="s">
        <v>47</v>
      </c>
      <c r="D71" s="3" t="s">
        <v>337</v>
      </c>
      <c r="E71" s="3" t="s">
        <v>339</v>
      </c>
    </row>
    <row r="72" spans="1:5">
      <c r="A72" s="3" t="s">
        <v>367</v>
      </c>
      <c r="B72" s="3" t="s">
        <v>0</v>
      </c>
      <c r="C72" s="3" t="s">
        <v>47</v>
      </c>
      <c r="D72" s="3" t="s">
        <v>337</v>
      </c>
      <c r="E72" s="3" t="s">
        <v>339</v>
      </c>
    </row>
    <row r="73" spans="1:5">
      <c r="A73" s="3" t="s">
        <v>368</v>
      </c>
      <c r="B73" s="3" t="s">
        <v>199</v>
      </c>
      <c r="C73" s="3" t="s">
        <v>5</v>
      </c>
      <c r="D73" s="3" t="s">
        <v>337</v>
      </c>
      <c r="E73" s="3" t="s">
        <v>339</v>
      </c>
    </row>
    <row r="74" spans="1:5">
      <c r="A74" s="3" t="s">
        <v>305</v>
      </c>
      <c r="B74" s="3" t="s">
        <v>0</v>
      </c>
      <c r="C74" s="3" t="s">
        <v>76</v>
      </c>
      <c r="D74" s="3" t="s">
        <v>365</v>
      </c>
      <c r="E74" s="3" t="s">
        <v>340</v>
      </c>
    </row>
    <row r="75" spans="1:5">
      <c r="A75" s="3" t="s">
        <v>369</v>
      </c>
      <c r="B75" s="3" t="s">
        <v>0</v>
      </c>
      <c r="C75" s="3" t="s">
        <v>42</v>
      </c>
      <c r="D75" s="3" t="s">
        <v>337</v>
      </c>
      <c r="E75" s="3" t="s">
        <v>338</v>
      </c>
    </row>
    <row r="76" spans="1:5">
      <c r="A76" s="3" t="s">
        <v>310</v>
      </c>
      <c r="B76" s="3" t="s">
        <v>0</v>
      </c>
      <c r="C76" s="3" t="s">
        <v>76</v>
      </c>
      <c r="D76" s="3" t="s">
        <v>370</v>
      </c>
      <c r="E76" s="3" t="s">
        <v>340</v>
      </c>
    </row>
    <row r="77" spans="1:5">
      <c r="A77" s="3" t="s">
        <v>371</v>
      </c>
      <c r="B77" s="3" t="s">
        <v>0</v>
      </c>
      <c r="C77" s="3" t="s">
        <v>12</v>
      </c>
      <c r="D77" s="3" t="s">
        <v>337</v>
      </c>
      <c r="E77" s="3" t="s">
        <v>338</v>
      </c>
    </row>
    <row r="78" spans="1:5">
      <c r="A78" s="3" t="s">
        <v>271</v>
      </c>
      <c r="B78" s="3" t="s">
        <v>269</v>
      </c>
      <c r="C78" s="3" t="s">
        <v>5</v>
      </c>
      <c r="D78" s="3" t="s">
        <v>337</v>
      </c>
      <c r="E78" s="3" t="s">
        <v>339</v>
      </c>
    </row>
    <row r="79" spans="1:5">
      <c r="A79" s="3" t="s">
        <v>53</v>
      </c>
      <c r="B79" s="3" t="s">
        <v>0</v>
      </c>
      <c r="C79" s="3" t="s">
        <v>47</v>
      </c>
      <c r="D79" s="3" t="s">
        <v>337</v>
      </c>
      <c r="E79" s="3" t="s">
        <v>339</v>
      </c>
    </row>
    <row r="80" spans="1:5">
      <c r="A80" s="3" t="s">
        <v>372</v>
      </c>
      <c r="B80" s="3" t="s">
        <v>199</v>
      </c>
      <c r="C80" s="3" t="s">
        <v>5</v>
      </c>
      <c r="D80" s="3" t="s">
        <v>337</v>
      </c>
      <c r="E80" s="3" t="s">
        <v>339</v>
      </c>
    </row>
    <row r="81" spans="1:5">
      <c r="A81" s="3" t="s">
        <v>54</v>
      </c>
      <c r="B81" s="3" t="s">
        <v>0</v>
      </c>
      <c r="C81" s="3" t="s">
        <v>55</v>
      </c>
      <c r="D81" s="3" t="s">
        <v>337</v>
      </c>
      <c r="E81" s="3" t="s">
        <v>338</v>
      </c>
    </row>
    <row r="82" spans="1:5">
      <c r="A82" s="3" t="s">
        <v>306</v>
      </c>
      <c r="B82" s="3" t="s">
        <v>0</v>
      </c>
      <c r="C82" s="3" t="s">
        <v>74</v>
      </c>
      <c r="D82" s="3" t="s">
        <v>365</v>
      </c>
      <c r="E82" s="3" t="s">
        <v>338</v>
      </c>
    </row>
    <row r="83" spans="1:5">
      <c r="A83" s="3" t="s">
        <v>373</v>
      </c>
      <c r="B83" s="3" t="s">
        <v>0</v>
      </c>
      <c r="C83" s="3" t="s">
        <v>12</v>
      </c>
      <c r="D83" s="3" t="s">
        <v>337</v>
      </c>
      <c r="E83" s="3" t="s">
        <v>340</v>
      </c>
    </row>
    <row r="84" spans="1:5">
      <c r="A84" s="3" t="s">
        <v>184</v>
      </c>
      <c r="B84" s="3" t="s">
        <v>180</v>
      </c>
      <c r="C84" s="3" t="s">
        <v>5</v>
      </c>
      <c r="D84" s="3" t="s">
        <v>337</v>
      </c>
      <c r="E84" s="3" t="s">
        <v>338</v>
      </c>
    </row>
    <row r="85" spans="1:5">
      <c r="A85" s="3" t="s">
        <v>374</v>
      </c>
      <c r="B85" s="3" t="s">
        <v>0</v>
      </c>
      <c r="C85" s="3" t="s">
        <v>12</v>
      </c>
      <c r="D85" s="3" t="s">
        <v>337</v>
      </c>
      <c r="E85" s="3" t="s">
        <v>338</v>
      </c>
    </row>
    <row r="86" spans="1:5">
      <c r="A86" s="3" t="s">
        <v>56</v>
      </c>
      <c r="B86" s="3" t="s">
        <v>0</v>
      </c>
      <c r="C86" s="3" t="s">
        <v>12</v>
      </c>
      <c r="D86" s="3" t="s">
        <v>337</v>
      </c>
      <c r="E86" s="3" t="s">
        <v>338</v>
      </c>
    </row>
    <row r="87" spans="1:5">
      <c r="A87" s="3" t="s">
        <v>57</v>
      </c>
      <c r="B87" s="3" t="s">
        <v>0</v>
      </c>
      <c r="C87" s="3" t="s">
        <v>58</v>
      </c>
      <c r="D87" s="3" t="s">
        <v>337</v>
      </c>
      <c r="E87" s="3" t="s">
        <v>340</v>
      </c>
    </row>
    <row r="88" spans="1:5">
      <c r="A88" s="3" t="s">
        <v>375</v>
      </c>
      <c r="B88" s="3" t="s">
        <v>0</v>
      </c>
      <c r="C88" s="3" t="s">
        <v>5</v>
      </c>
      <c r="D88" s="3" t="s">
        <v>337</v>
      </c>
      <c r="E88" s="3" t="s">
        <v>339</v>
      </c>
    </row>
    <row r="89" spans="1:5">
      <c r="A89" s="3" t="s">
        <v>376</v>
      </c>
      <c r="B89" s="3" t="s">
        <v>0</v>
      </c>
      <c r="C89" s="3" t="s">
        <v>76</v>
      </c>
      <c r="D89" s="3" t="s">
        <v>370</v>
      </c>
      <c r="E89" s="3" t="s">
        <v>340</v>
      </c>
    </row>
    <row r="90" spans="1:5">
      <c r="A90" s="3" t="s">
        <v>307</v>
      </c>
      <c r="B90" s="3" t="s">
        <v>0</v>
      </c>
      <c r="C90" s="3" t="s">
        <v>58</v>
      </c>
      <c r="D90" s="3" t="s">
        <v>365</v>
      </c>
      <c r="E90" s="3" t="s">
        <v>339</v>
      </c>
    </row>
    <row r="91" spans="1:5">
      <c r="A91" s="3" t="s">
        <v>268</v>
      </c>
      <c r="B91" s="3" t="s">
        <v>264</v>
      </c>
      <c r="C91" s="3" t="s">
        <v>42</v>
      </c>
      <c r="D91" s="3" t="s">
        <v>337</v>
      </c>
      <c r="E91" s="3" t="s">
        <v>339</v>
      </c>
    </row>
    <row r="92" spans="1:5">
      <c r="A92" s="3" t="s">
        <v>377</v>
      </c>
      <c r="B92" s="3" t="s">
        <v>196</v>
      </c>
      <c r="C92" s="3" t="s">
        <v>2</v>
      </c>
      <c r="D92" s="3" t="s">
        <v>337</v>
      </c>
      <c r="E92" s="3" t="s">
        <v>339</v>
      </c>
    </row>
    <row r="93" spans="1:5">
      <c r="A93" s="3" t="s">
        <v>59</v>
      </c>
      <c r="B93" s="3" t="s">
        <v>0</v>
      </c>
      <c r="C93" s="3" t="s">
        <v>12</v>
      </c>
      <c r="D93" s="3" t="s">
        <v>337</v>
      </c>
      <c r="E93" s="3" t="s">
        <v>340</v>
      </c>
    </row>
    <row r="94" spans="1:5">
      <c r="A94" s="3" t="s">
        <v>60</v>
      </c>
      <c r="B94" s="3" t="s">
        <v>0</v>
      </c>
      <c r="C94" s="3" t="s">
        <v>12</v>
      </c>
      <c r="D94" s="3" t="s">
        <v>337</v>
      </c>
      <c r="E94" s="3" t="s">
        <v>340</v>
      </c>
    </row>
    <row r="95" spans="1:5">
      <c r="A95" s="3" t="s">
        <v>378</v>
      </c>
      <c r="B95" s="3" t="s">
        <v>0</v>
      </c>
      <c r="C95" s="3" t="s">
        <v>2</v>
      </c>
      <c r="D95" s="3" t="s">
        <v>337</v>
      </c>
      <c r="E95" s="3" t="s">
        <v>338</v>
      </c>
    </row>
    <row r="96" spans="1:5">
      <c r="A96" s="3" t="s">
        <v>61</v>
      </c>
      <c r="B96" s="3" t="s">
        <v>0</v>
      </c>
      <c r="C96" s="3" t="s">
        <v>2</v>
      </c>
      <c r="D96" s="3" t="s">
        <v>337</v>
      </c>
      <c r="E96" s="3" t="s">
        <v>338</v>
      </c>
    </row>
    <row r="97" spans="1:5">
      <c r="A97" s="3" t="s">
        <v>1</v>
      </c>
      <c r="B97" s="3" t="s">
        <v>0</v>
      </c>
      <c r="C97" s="3" t="s">
        <v>2</v>
      </c>
      <c r="D97" s="3" t="s">
        <v>337</v>
      </c>
      <c r="E97" s="3" t="s">
        <v>338</v>
      </c>
    </row>
    <row r="98" spans="1:5">
      <c r="A98" s="3" t="s">
        <v>379</v>
      </c>
      <c r="B98" s="3" t="s">
        <v>0</v>
      </c>
      <c r="C98" s="3" t="s">
        <v>380</v>
      </c>
      <c r="D98" s="3" t="s">
        <v>337</v>
      </c>
      <c r="E98" s="3" t="s">
        <v>338</v>
      </c>
    </row>
    <row r="99" spans="1:5">
      <c r="A99" s="3" t="s">
        <v>381</v>
      </c>
      <c r="B99" s="3" t="s">
        <v>196</v>
      </c>
      <c r="C99" s="3" t="s">
        <v>10</v>
      </c>
      <c r="D99" s="3" t="s">
        <v>337</v>
      </c>
      <c r="E99" s="3" t="s">
        <v>339</v>
      </c>
    </row>
    <row r="100" spans="1:5">
      <c r="A100" s="3" t="s">
        <v>3</v>
      </c>
      <c r="B100" s="3" t="s">
        <v>0</v>
      </c>
      <c r="C100" s="3" t="s">
        <v>2</v>
      </c>
      <c r="D100" s="3" t="s">
        <v>337</v>
      </c>
      <c r="E100" s="3" t="s">
        <v>338</v>
      </c>
    </row>
    <row r="101" spans="1:5">
      <c r="A101" s="3" t="s">
        <v>4</v>
      </c>
      <c r="B101" s="3" t="s">
        <v>0</v>
      </c>
      <c r="C101" s="3" t="s">
        <v>5</v>
      </c>
      <c r="D101" s="3" t="s">
        <v>337</v>
      </c>
      <c r="E101" s="3" t="s">
        <v>338</v>
      </c>
    </row>
    <row r="102" spans="1:5">
      <c r="A102" s="3" t="s">
        <v>382</v>
      </c>
      <c r="B102" s="3" t="s">
        <v>0</v>
      </c>
      <c r="C102" s="3" t="s">
        <v>383</v>
      </c>
      <c r="D102" s="3" t="s">
        <v>370</v>
      </c>
      <c r="E102" s="3" t="s">
        <v>338</v>
      </c>
    </row>
    <row r="103" spans="1:5">
      <c r="A103" s="3" t="s">
        <v>384</v>
      </c>
      <c r="B103" s="3" t="s">
        <v>0</v>
      </c>
      <c r="C103" s="3" t="s">
        <v>12</v>
      </c>
      <c r="D103" s="3" t="s">
        <v>337</v>
      </c>
      <c r="E103" s="3" t="s">
        <v>339</v>
      </c>
    </row>
    <row r="104" spans="1:5">
      <c r="A104" s="3" t="s">
        <v>6</v>
      </c>
      <c r="B104" s="3" t="s">
        <v>0</v>
      </c>
      <c r="C104" s="3" t="s">
        <v>2</v>
      </c>
      <c r="D104" s="3" t="s">
        <v>337</v>
      </c>
      <c r="E104" s="3" t="s">
        <v>339</v>
      </c>
    </row>
    <row r="105" spans="1:5">
      <c r="A105" s="3" t="s">
        <v>385</v>
      </c>
      <c r="B105" s="3" t="s">
        <v>196</v>
      </c>
      <c r="C105" s="3" t="s">
        <v>10</v>
      </c>
      <c r="D105" s="3" t="s">
        <v>337</v>
      </c>
      <c r="E105" s="3" t="s">
        <v>340</v>
      </c>
    </row>
    <row r="106" spans="1:5">
      <c r="A106" s="3" t="s">
        <v>386</v>
      </c>
      <c r="B106" s="3" t="s">
        <v>0</v>
      </c>
      <c r="C106" s="3" t="s">
        <v>12</v>
      </c>
      <c r="D106" s="3" t="s">
        <v>337</v>
      </c>
      <c r="E106" s="3" t="s">
        <v>340</v>
      </c>
    </row>
    <row r="107" spans="1:5">
      <c r="A107" s="3" t="s">
        <v>7</v>
      </c>
      <c r="B107" s="3" t="s">
        <v>0</v>
      </c>
      <c r="C107" s="3" t="s">
        <v>8</v>
      </c>
      <c r="D107" s="3" t="s">
        <v>337</v>
      </c>
      <c r="E107" s="3" t="s">
        <v>339</v>
      </c>
    </row>
    <row r="108" spans="1:5">
      <c r="A108" s="3" t="s">
        <v>9</v>
      </c>
      <c r="B108" s="3" t="s">
        <v>0</v>
      </c>
      <c r="C108" s="3" t="s">
        <v>10</v>
      </c>
      <c r="D108" s="3" t="s">
        <v>337</v>
      </c>
      <c r="E108" s="3" t="s">
        <v>338</v>
      </c>
    </row>
    <row r="109" spans="1:5">
      <c r="A109" s="3" t="s">
        <v>181</v>
      </c>
      <c r="B109" s="3" t="s">
        <v>180</v>
      </c>
      <c r="C109" s="3" t="s">
        <v>12</v>
      </c>
      <c r="D109" s="3" t="s">
        <v>337</v>
      </c>
      <c r="E109" s="3" t="s">
        <v>339</v>
      </c>
    </row>
    <row r="110" spans="1:5">
      <c r="A110" s="3" t="s">
        <v>11</v>
      </c>
      <c r="B110" s="3" t="s">
        <v>0</v>
      </c>
      <c r="C110" s="3" t="s">
        <v>12</v>
      </c>
      <c r="D110" s="3" t="s">
        <v>337</v>
      </c>
      <c r="E110" s="3" t="s">
        <v>340</v>
      </c>
    </row>
    <row r="111" spans="1:5">
      <c r="A111" s="3" t="s">
        <v>13</v>
      </c>
      <c r="B111" s="3" t="s">
        <v>0</v>
      </c>
      <c r="C111" s="3" t="s">
        <v>14</v>
      </c>
      <c r="D111" s="3" t="s">
        <v>337</v>
      </c>
      <c r="E111" s="3" t="s">
        <v>338</v>
      </c>
    </row>
    <row r="112" spans="1:5">
      <c r="A112" s="3" t="s">
        <v>387</v>
      </c>
      <c r="B112" s="3" t="s">
        <v>0</v>
      </c>
      <c r="C112" s="3" t="s">
        <v>12</v>
      </c>
      <c r="D112" s="3" t="s">
        <v>337</v>
      </c>
      <c r="E112" s="3" t="s">
        <v>338</v>
      </c>
    </row>
    <row r="113" spans="1:5">
      <c r="A113" s="3" t="s">
        <v>15</v>
      </c>
      <c r="B113" s="3" t="s">
        <v>0</v>
      </c>
      <c r="C113" s="3" t="s">
        <v>12</v>
      </c>
      <c r="D113" s="3" t="s">
        <v>337</v>
      </c>
      <c r="E113" s="3" t="s">
        <v>340</v>
      </c>
    </row>
    <row r="114" spans="1:5">
      <c r="A114" s="3" t="s">
        <v>388</v>
      </c>
      <c r="B114" s="3" t="s">
        <v>0</v>
      </c>
      <c r="C114" s="3" t="s">
        <v>10</v>
      </c>
      <c r="D114" s="3" t="s">
        <v>337</v>
      </c>
      <c r="E114" s="3" t="s">
        <v>338</v>
      </c>
    </row>
    <row r="115" spans="1:5">
      <c r="A115" s="3" t="s">
        <v>389</v>
      </c>
      <c r="B115" s="3" t="s">
        <v>0</v>
      </c>
      <c r="C115" s="3" t="s">
        <v>12</v>
      </c>
      <c r="D115" s="3" t="s">
        <v>337</v>
      </c>
      <c r="E115" s="3" t="s">
        <v>340</v>
      </c>
    </row>
    <row r="116" spans="1:5">
      <c r="A116" s="3" t="s">
        <v>202</v>
      </c>
      <c r="B116" s="3" t="s">
        <v>199</v>
      </c>
      <c r="C116" s="3" t="s">
        <v>103</v>
      </c>
      <c r="D116" s="3" t="s">
        <v>337</v>
      </c>
      <c r="E116" s="3" t="s">
        <v>339</v>
      </c>
    </row>
    <row r="117" spans="1:5">
      <c r="A117" s="3" t="s">
        <v>390</v>
      </c>
      <c r="B117" s="3" t="s">
        <v>0</v>
      </c>
      <c r="C117" s="3" t="s">
        <v>12</v>
      </c>
      <c r="D117" s="3" t="s">
        <v>337</v>
      </c>
      <c r="E117" s="3" t="s">
        <v>339</v>
      </c>
    </row>
    <row r="118" spans="1:5">
      <c r="A118" s="3" t="s">
        <v>16</v>
      </c>
      <c r="B118" s="3" t="s">
        <v>0</v>
      </c>
      <c r="C118" s="3" t="s">
        <v>14</v>
      </c>
      <c r="D118" s="3" t="s">
        <v>337</v>
      </c>
      <c r="E118" s="3" t="s">
        <v>338</v>
      </c>
    </row>
    <row r="119" spans="1:5">
      <c r="A119" s="3" t="s">
        <v>17</v>
      </c>
      <c r="B119" s="3" t="s">
        <v>0</v>
      </c>
      <c r="C119" s="3" t="s">
        <v>8</v>
      </c>
      <c r="D119" s="3" t="s">
        <v>337</v>
      </c>
      <c r="E119" s="3" t="s">
        <v>338</v>
      </c>
    </row>
    <row r="120" spans="1:5">
      <c r="A120" s="3" t="s">
        <v>18</v>
      </c>
      <c r="B120" s="3" t="s">
        <v>0</v>
      </c>
      <c r="C120" s="3" t="s">
        <v>10</v>
      </c>
      <c r="D120" s="3" t="s">
        <v>337</v>
      </c>
      <c r="E120" s="3" t="s">
        <v>340</v>
      </c>
    </row>
    <row r="121" spans="1:5">
      <c r="A121" s="3" t="s">
        <v>391</v>
      </c>
      <c r="B121" s="3" t="s">
        <v>0</v>
      </c>
      <c r="C121" s="3" t="s">
        <v>12</v>
      </c>
      <c r="D121" s="3" t="s">
        <v>337</v>
      </c>
      <c r="E121" s="3" t="s">
        <v>339</v>
      </c>
    </row>
    <row r="122" spans="1:5">
      <c r="A122" s="3" t="s">
        <v>392</v>
      </c>
      <c r="B122" s="3" t="s">
        <v>0</v>
      </c>
      <c r="C122" s="3" t="s">
        <v>12</v>
      </c>
      <c r="D122" s="3" t="s">
        <v>337</v>
      </c>
      <c r="E122" s="3" t="s">
        <v>338</v>
      </c>
    </row>
    <row r="123" spans="1:5">
      <c r="A123" s="3" t="s">
        <v>19</v>
      </c>
      <c r="B123" s="3" t="s">
        <v>0</v>
      </c>
      <c r="C123" s="3" t="s">
        <v>14</v>
      </c>
      <c r="D123" s="3" t="s">
        <v>337</v>
      </c>
      <c r="E123" s="3" t="s">
        <v>338</v>
      </c>
    </row>
    <row r="124" spans="1:5">
      <c r="A124" s="3" t="s">
        <v>203</v>
      </c>
      <c r="B124" s="3" t="s">
        <v>199</v>
      </c>
      <c r="C124" s="3" t="s">
        <v>101</v>
      </c>
      <c r="D124" s="3" t="s">
        <v>337</v>
      </c>
      <c r="E124" s="3" t="s">
        <v>338</v>
      </c>
    </row>
    <row r="125" spans="1:5">
      <c r="A125" s="3" t="s">
        <v>393</v>
      </c>
      <c r="B125" s="3" t="s">
        <v>0</v>
      </c>
      <c r="C125" s="3" t="s">
        <v>12</v>
      </c>
      <c r="D125" s="3" t="s">
        <v>337</v>
      </c>
      <c r="E125" s="3" t="s">
        <v>338</v>
      </c>
    </row>
    <row r="126" spans="1:5">
      <c r="A126" s="3" t="s">
        <v>204</v>
      </c>
      <c r="B126" s="3" t="s">
        <v>199</v>
      </c>
      <c r="C126" s="3" t="s">
        <v>103</v>
      </c>
      <c r="D126" s="3" t="s">
        <v>337</v>
      </c>
      <c r="E126" s="3" t="s">
        <v>339</v>
      </c>
    </row>
    <row r="127" spans="1:5">
      <c r="A127" s="3" t="s">
        <v>394</v>
      </c>
      <c r="B127" s="3" t="s">
        <v>199</v>
      </c>
      <c r="C127" s="3" t="s">
        <v>101</v>
      </c>
      <c r="D127" s="3" t="s">
        <v>337</v>
      </c>
      <c r="E127" s="3" t="s">
        <v>339</v>
      </c>
    </row>
    <row r="128" spans="1:5">
      <c r="A128" s="3" t="s">
        <v>20</v>
      </c>
      <c r="B128" s="3" t="s">
        <v>0</v>
      </c>
      <c r="C128" s="3" t="s">
        <v>10</v>
      </c>
      <c r="D128" s="3" t="s">
        <v>337</v>
      </c>
      <c r="E128" s="3" t="s">
        <v>338</v>
      </c>
    </row>
    <row r="129" spans="1:5">
      <c r="A129" s="3" t="s">
        <v>263</v>
      </c>
      <c r="B129" s="3" t="s">
        <v>261</v>
      </c>
      <c r="C129" s="3" t="s">
        <v>14</v>
      </c>
      <c r="D129" s="3" t="s">
        <v>337</v>
      </c>
      <c r="E129" s="3" t="s">
        <v>339</v>
      </c>
    </row>
    <row r="130" spans="1:5">
      <c r="A130" s="3" t="s">
        <v>395</v>
      </c>
      <c r="B130" s="3" t="s">
        <v>0</v>
      </c>
      <c r="C130" s="3" t="s">
        <v>12</v>
      </c>
      <c r="D130" s="3" t="s">
        <v>337</v>
      </c>
      <c r="E130" s="3" t="s">
        <v>338</v>
      </c>
    </row>
    <row r="131" spans="1:5">
      <c r="A131" s="3" t="s">
        <v>396</v>
      </c>
      <c r="B131" s="3" t="s">
        <v>0</v>
      </c>
      <c r="C131" s="3" t="s">
        <v>10</v>
      </c>
      <c r="D131" s="3" t="s">
        <v>337</v>
      </c>
      <c r="E131" s="3" t="s">
        <v>338</v>
      </c>
    </row>
    <row r="132" spans="1:5">
      <c r="A132" s="3" t="s">
        <v>397</v>
      </c>
      <c r="B132" s="3" t="s">
        <v>199</v>
      </c>
      <c r="C132" s="3" t="s">
        <v>103</v>
      </c>
      <c r="D132" s="3" t="s">
        <v>337</v>
      </c>
      <c r="E132" s="3" t="s">
        <v>339</v>
      </c>
    </row>
    <row r="133" spans="1:5">
      <c r="A133" s="3" t="s">
        <v>21</v>
      </c>
      <c r="B133" s="3" t="s">
        <v>0</v>
      </c>
      <c r="C133" s="3" t="s">
        <v>22</v>
      </c>
      <c r="D133" s="3" t="s">
        <v>337</v>
      </c>
      <c r="E133" s="3" t="s">
        <v>338</v>
      </c>
    </row>
    <row r="134" spans="1:5">
      <c r="A134" s="3" t="s">
        <v>270</v>
      </c>
      <c r="B134" s="3" t="s">
        <v>269</v>
      </c>
      <c r="C134" s="3" t="s">
        <v>22</v>
      </c>
      <c r="D134" s="3" t="s">
        <v>337</v>
      </c>
      <c r="E134" s="3" t="s">
        <v>338</v>
      </c>
    </row>
    <row r="135" spans="1:5">
      <c r="A135" s="3" t="s">
        <v>398</v>
      </c>
      <c r="B135" s="3" t="s">
        <v>0</v>
      </c>
      <c r="C135" s="3" t="s">
        <v>12</v>
      </c>
      <c r="D135" s="3" t="s">
        <v>337</v>
      </c>
      <c r="E135" s="3" t="s">
        <v>339</v>
      </c>
    </row>
    <row r="136" spans="1:5">
      <c r="A136" s="3" t="s">
        <v>23</v>
      </c>
      <c r="B136" s="3" t="s">
        <v>0</v>
      </c>
      <c r="C136" s="3" t="s">
        <v>10</v>
      </c>
      <c r="D136" s="3" t="s">
        <v>337</v>
      </c>
      <c r="E136" s="3" t="s">
        <v>338</v>
      </c>
    </row>
    <row r="137" spans="1:5">
      <c r="A137" s="3" t="s">
        <v>24</v>
      </c>
      <c r="B137" s="3" t="s">
        <v>0</v>
      </c>
      <c r="C137" s="3" t="s">
        <v>12</v>
      </c>
      <c r="D137" s="3" t="s">
        <v>337</v>
      </c>
      <c r="E137" s="3" t="s">
        <v>339</v>
      </c>
    </row>
    <row r="138" spans="1:5">
      <c r="A138" s="3" t="s">
        <v>25</v>
      </c>
      <c r="B138" s="3" t="s">
        <v>0</v>
      </c>
      <c r="C138" s="3" t="s">
        <v>10</v>
      </c>
      <c r="D138" s="3" t="s">
        <v>337</v>
      </c>
      <c r="E138" s="3" t="s">
        <v>339</v>
      </c>
    </row>
    <row r="139" spans="1:5">
      <c r="A139" s="3" t="s">
        <v>336</v>
      </c>
      <c r="B139" s="3" t="s">
        <v>0</v>
      </c>
      <c r="C139" s="3" t="s">
        <v>12</v>
      </c>
      <c r="D139" s="3" t="s">
        <v>337</v>
      </c>
      <c r="E139" s="3" t="s">
        <v>340</v>
      </c>
    </row>
    <row r="140" spans="1:5">
      <c r="A140" s="3" t="s">
        <v>335</v>
      </c>
      <c r="B140" s="3" t="s">
        <v>0</v>
      </c>
      <c r="C140" s="3" t="s">
        <v>12</v>
      </c>
      <c r="D140" s="3" t="s">
        <v>337</v>
      </c>
      <c r="E140" s="3" t="s">
        <v>339</v>
      </c>
    </row>
    <row r="141" spans="1:5">
      <c r="A141" s="3" t="s">
        <v>399</v>
      </c>
      <c r="B141" s="3" t="s">
        <v>0</v>
      </c>
      <c r="C141" s="3" t="s">
        <v>10</v>
      </c>
      <c r="D141" s="3" t="s">
        <v>337</v>
      </c>
      <c r="E141" s="3" t="s">
        <v>339</v>
      </c>
    </row>
    <row r="142" spans="1:5">
      <c r="A142" s="3" t="s">
        <v>26</v>
      </c>
      <c r="B142" s="3" t="s">
        <v>0</v>
      </c>
      <c r="C142" s="3" t="s">
        <v>14</v>
      </c>
      <c r="D142" s="3" t="s">
        <v>337</v>
      </c>
      <c r="E142" s="3" t="s">
        <v>339</v>
      </c>
    </row>
    <row r="143" spans="1:5">
      <c r="A143" s="3" t="s">
        <v>400</v>
      </c>
      <c r="B143" s="3" t="s">
        <v>264</v>
      </c>
      <c r="C143" s="3" t="s">
        <v>14</v>
      </c>
      <c r="D143" s="3" t="s">
        <v>337</v>
      </c>
      <c r="E143" s="3" t="s">
        <v>339</v>
      </c>
    </row>
    <row r="144" spans="1:5">
      <c r="A144" s="3" t="s">
        <v>182</v>
      </c>
      <c r="B144" s="3" t="s">
        <v>180</v>
      </c>
      <c r="C144" s="3" t="s">
        <v>14</v>
      </c>
      <c r="D144" s="3" t="s">
        <v>337</v>
      </c>
      <c r="E144" s="3" t="s">
        <v>338</v>
      </c>
    </row>
    <row r="145" spans="1:5">
      <c r="A145" s="3" t="s">
        <v>183</v>
      </c>
      <c r="B145" s="3" t="s">
        <v>180</v>
      </c>
      <c r="C145" s="3" t="s">
        <v>14</v>
      </c>
      <c r="D145" s="3" t="s">
        <v>337</v>
      </c>
      <c r="E145" s="3" t="s">
        <v>338</v>
      </c>
    </row>
    <row r="146" spans="1:5">
      <c r="A146" s="3" t="s">
        <v>401</v>
      </c>
      <c r="B146" s="3" t="s">
        <v>264</v>
      </c>
      <c r="C146" s="3" t="s">
        <v>14</v>
      </c>
      <c r="D146" s="3" t="s">
        <v>337</v>
      </c>
      <c r="E146" s="3" t="s">
        <v>339</v>
      </c>
    </row>
    <row r="147" spans="1:5">
      <c r="A147" s="3" t="s">
        <v>27</v>
      </c>
      <c r="B147" s="3" t="s">
        <v>0</v>
      </c>
      <c r="C147" s="3" t="s">
        <v>14</v>
      </c>
      <c r="D147" s="3" t="s">
        <v>337</v>
      </c>
      <c r="E147" s="3" t="s">
        <v>339</v>
      </c>
    </row>
    <row r="148" spans="1:5">
      <c r="A148" s="3" t="s">
        <v>28</v>
      </c>
      <c r="B148" s="3" t="s">
        <v>0</v>
      </c>
      <c r="C148" s="3" t="s">
        <v>10</v>
      </c>
      <c r="D148" s="3" t="s">
        <v>337</v>
      </c>
      <c r="E148" s="3" t="s">
        <v>339</v>
      </c>
    </row>
    <row r="149" spans="1:5">
      <c r="A149" s="3" t="s">
        <v>402</v>
      </c>
      <c r="B149" s="3" t="s">
        <v>0</v>
      </c>
      <c r="C149" s="3" t="s">
        <v>14</v>
      </c>
      <c r="D149" s="3" t="s">
        <v>337</v>
      </c>
      <c r="E149" s="3" t="s">
        <v>338</v>
      </c>
    </row>
    <row r="150" spans="1:5">
      <c r="A150" s="3" t="s">
        <v>403</v>
      </c>
      <c r="B150" s="3" t="s">
        <v>0</v>
      </c>
      <c r="C150" s="3" t="s">
        <v>14</v>
      </c>
      <c r="D150" s="3" t="s">
        <v>337</v>
      </c>
      <c r="E150" s="3" t="s">
        <v>338</v>
      </c>
    </row>
    <row r="151" spans="1:5">
      <c r="A151" s="3" t="s">
        <v>29</v>
      </c>
      <c r="B151" s="3" t="s">
        <v>0</v>
      </c>
      <c r="C151" s="3" t="s">
        <v>14</v>
      </c>
      <c r="D151" s="3" t="s">
        <v>337</v>
      </c>
      <c r="E151" s="3" t="s">
        <v>340</v>
      </c>
    </row>
    <row r="152" spans="1:5">
      <c r="A152" s="3" t="s">
        <v>404</v>
      </c>
      <c r="B152" s="3" t="s">
        <v>0</v>
      </c>
      <c r="C152" s="3" t="s">
        <v>14</v>
      </c>
      <c r="D152" s="3" t="s">
        <v>337</v>
      </c>
      <c r="E152" s="3" t="s">
        <v>338</v>
      </c>
    </row>
    <row r="153" spans="1:5">
      <c r="A153" s="3" t="s">
        <v>405</v>
      </c>
      <c r="B153" s="3" t="s">
        <v>196</v>
      </c>
      <c r="C153" s="3" t="s">
        <v>14</v>
      </c>
      <c r="D153" s="3" t="s">
        <v>337</v>
      </c>
      <c r="E153" s="3" t="s">
        <v>339</v>
      </c>
    </row>
    <row r="154" spans="1:5">
      <c r="A154" s="3" t="s">
        <v>30</v>
      </c>
      <c r="B154" s="3" t="s">
        <v>0</v>
      </c>
      <c r="C154" s="3" t="s">
        <v>31</v>
      </c>
      <c r="D154" s="3" t="s">
        <v>337</v>
      </c>
      <c r="E154" s="3" t="s">
        <v>340</v>
      </c>
    </row>
    <row r="155" spans="1:5">
      <c r="A155" s="3" t="s">
        <v>197</v>
      </c>
      <c r="B155" s="3" t="s">
        <v>196</v>
      </c>
      <c r="C155" s="3" t="s">
        <v>31</v>
      </c>
      <c r="D155" s="3" t="s">
        <v>337</v>
      </c>
      <c r="E155" s="3" t="s">
        <v>339</v>
      </c>
    </row>
    <row r="156" spans="1:5">
      <c r="A156" s="3" t="s">
        <v>32</v>
      </c>
      <c r="B156" s="3" t="s">
        <v>0</v>
      </c>
      <c r="C156" s="3" t="s">
        <v>33</v>
      </c>
      <c r="D156" s="3" t="s">
        <v>337</v>
      </c>
      <c r="E156" s="3" t="s">
        <v>339</v>
      </c>
    </row>
    <row r="157" spans="1:5">
      <c r="A157" s="3" t="s">
        <v>193</v>
      </c>
      <c r="B157" s="3" t="s">
        <v>192</v>
      </c>
      <c r="C157" s="3" t="s">
        <v>33</v>
      </c>
      <c r="D157" s="3" t="s">
        <v>337</v>
      </c>
      <c r="E157" s="3" t="s">
        <v>339</v>
      </c>
    </row>
    <row r="158" spans="1:5">
      <c r="A158" s="3" t="s">
        <v>274</v>
      </c>
      <c r="B158" s="3" t="s">
        <v>272</v>
      </c>
      <c r="C158" s="3" t="s">
        <v>35</v>
      </c>
      <c r="D158" s="3" t="s">
        <v>337</v>
      </c>
      <c r="E158" s="3" t="s">
        <v>340</v>
      </c>
    </row>
    <row r="159" spans="1:5">
      <c r="A159" s="3" t="s">
        <v>194</v>
      </c>
      <c r="B159" s="3" t="s">
        <v>192</v>
      </c>
      <c r="C159" s="3" t="s">
        <v>33</v>
      </c>
      <c r="D159" s="3" t="s">
        <v>337</v>
      </c>
      <c r="E159" s="3" t="s">
        <v>339</v>
      </c>
    </row>
    <row r="160" spans="1:5">
      <c r="A160" s="3" t="s">
        <v>406</v>
      </c>
      <c r="B160" s="3" t="s">
        <v>199</v>
      </c>
      <c r="C160" s="3" t="s">
        <v>122</v>
      </c>
      <c r="D160" s="3" t="s">
        <v>337</v>
      </c>
      <c r="E160" s="3" t="s">
        <v>338</v>
      </c>
    </row>
    <row r="161" spans="1:5">
      <c r="A161" s="3" t="s">
        <v>407</v>
      </c>
      <c r="B161" s="3" t="s">
        <v>199</v>
      </c>
      <c r="C161" s="3" t="s">
        <v>122</v>
      </c>
      <c r="D161" s="3" t="s">
        <v>337</v>
      </c>
      <c r="E161" s="3" t="s">
        <v>338</v>
      </c>
    </row>
    <row r="162" spans="1:5">
      <c r="A162" s="3" t="s">
        <v>408</v>
      </c>
      <c r="B162" s="3" t="s">
        <v>0</v>
      </c>
      <c r="C162" s="3" t="s">
        <v>33</v>
      </c>
      <c r="D162" s="3" t="s">
        <v>337</v>
      </c>
      <c r="E162" s="3" t="s">
        <v>338</v>
      </c>
    </row>
    <row r="163" spans="1:5">
      <c r="A163" s="3" t="s">
        <v>409</v>
      </c>
      <c r="B163" s="3" t="s">
        <v>410</v>
      </c>
      <c r="C163" s="3" t="s">
        <v>35</v>
      </c>
      <c r="D163" s="3" t="s">
        <v>337</v>
      </c>
      <c r="E163" s="3" t="s">
        <v>338</v>
      </c>
    </row>
    <row r="164" spans="1:5">
      <c r="A164" s="3" t="s">
        <v>411</v>
      </c>
      <c r="B164" s="3" t="s">
        <v>199</v>
      </c>
      <c r="C164" s="3" t="s">
        <v>120</v>
      </c>
      <c r="D164" s="3" t="s">
        <v>337</v>
      </c>
      <c r="E164" s="3" t="s">
        <v>339</v>
      </c>
    </row>
    <row r="165" spans="1:5">
      <c r="A165" s="3" t="s">
        <v>412</v>
      </c>
      <c r="B165" s="3" t="s">
        <v>199</v>
      </c>
      <c r="C165" s="3" t="s">
        <v>120</v>
      </c>
      <c r="D165" s="3" t="s">
        <v>337</v>
      </c>
      <c r="E165" s="3" t="s">
        <v>339</v>
      </c>
    </row>
    <row r="166" spans="1:5">
      <c r="A166" s="3" t="s">
        <v>413</v>
      </c>
      <c r="B166" s="3" t="s">
        <v>199</v>
      </c>
      <c r="C166" s="3" t="s">
        <v>122</v>
      </c>
      <c r="D166" s="3" t="s">
        <v>337</v>
      </c>
      <c r="E166" s="3" t="s">
        <v>339</v>
      </c>
    </row>
    <row r="167" spans="1:5">
      <c r="A167" s="3" t="s">
        <v>414</v>
      </c>
      <c r="B167" s="3" t="s">
        <v>199</v>
      </c>
      <c r="C167" s="3" t="s">
        <v>120</v>
      </c>
      <c r="D167" s="3" t="s">
        <v>337</v>
      </c>
      <c r="E167" s="3" t="s">
        <v>339</v>
      </c>
    </row>
    <row r="168" spans="1:5">
      <c r="A168" s="3" t="s">
        <v>415</v>
      </c>
      <c r="B168" s="3" t="s">
        <v>199</v>
      </c>
      <c r="C168" s="3" t="s">
        <v>122</v>
      </c>
      <c r="D168" s="3" t="s">
        <v>337</v>
      </c>
      <c r="E168" s="3" t="s">
        <v>339</v>
      </c>
    </row>
    <row r="169" spans="1:5">
      <c r="A169" s="3" t="s">
        <v>207</v>
      </c>
      <c r="B169" s="3" t="s">
        <v>199</v>
      </c>
      <c r="C169" s="3" t="s">
        <v>122</v>
      </c>
      <c r="D169" s="3" t="s">
        <v>337</v>
      </c>
      <c r="E169" s="3" t="s">
        <v>340</v>
      </c>
    </row>
    <row r="170" spans="1:5">
      <c r="A170" s="3" t="s">
        <v>416</v>
      </c>
      <c r="B170" s="3" t="s">
        <v>199</v>
      </c>
      <c r="C170" s="3" t="s">
        <v>122</v>
      </c>
      <c r="D170" s="3" t="s">
        <v>337</v>
      </c>
      <c r="E170" s="3" t="s">
        <v>339</v>
      </c>
    </row>
    <row r="171" spans="1:5">
      <c r="A171" s="3" t="s">
        <v>208</v>
      </c>
      <c r="B171" s="3" t="s">
        <v>199</v>
      </c>
      <c r="C171" s="3" t="s">
        <v>120</v>
      </c>
      <c r="D171" s="3" t="s">
        <v>337</v>
      </c>
      <c r="E171" s="3" t="s">
        <v>339</v>
      </c>
    </row>
    <row r="172" spans="1:5">
      <c r="A172" s="3" t="s">
        <v>417</v>
      </c>
      <c r="B172" s="3" t="s">
        <v>199</v>
      </c>
      <c r="C172" s="3" t="s">
        <v>120</v>
      </c>
      <c r="D172" s="3" t="s">
        <v>337</v>
      </c>
      <c r="E172" s="3" t="s">
        <v>339</v>
      </c>
    </row>
    <row r="173" spans="1:5">
      <c r="A173" s="3" t="s">
        <v>209</v>
      </c>
      <c r="B173" s="3" t="s">
        <v>199</v>
      </c>
      <c r="C173" s="3" t="s">
        <v>122</v>
      </c>
      <c r="D173" s="3" t="s">
        <v>337</v>
      </c>
      <c r="E173" s="3" t="s">
        <v>339</v>
      </c>
    </row>
    <row r="174" spans="1:5">
      <c r="A174" s="3" t="s">
        <v>418</v>
      </c>
      <c r="B174" s="3" t="s">
        <v>199</v>
      </c>
      <c r="C174" s="3" t="s">
        <v>122</v>
      </c>
      <c r="D174" s="3" t="s">
        <v>337</v>
      </c>
      <c r="E174" s="3" t="s">
        <v>338</v>
      </c>
    </row>
    <row r="175" spans="1:5">
      <c r="A175" s="3" t="s">
        <v>419</v>
      </c>
      <c r="B175" s="3" t="s">
        <v>0</v>
      </c>
      <c r="C175" s="3" t="s">
        <v>33</v>
      </c>
      <c r="D175" s="3" t="s">
        <v>337</v>
      </c>
      <c r="E175" s="3" t="s">
        <v>338</v>
      </c>
    </row>
    <row r="176" spans="1:5">
      <c r="A176" s="3" t="s">
        <v>420</v>
      </c>
      <c r="B176" s="3" t="s">
        <v>199</v>
      </c>
      <c r="C176" s="3" t="s">
        <v>103</v>
      </c>
      <c r="D176" s="3" t="s">
        <v>337</v>
      </c>
      <c r="E176" s="3" t="s">
        <v>338</v>
      </c>
    </row>
    <row r="177" spans="1:5">
      <c r="A177" s="3" t="s">
        <v>210</v>
      </c>
      <c r="B177" s="3" t="s">
        <v>199</v>
      </c>
      <c r="C177" s="3" t="s">
        <v>103</v>
      </c>
      <c r="D177" s="3" t="s">
        <v>337</v>
      </c>
      <c r="E177" s="3" t="s">
        <v>338</v>
      </c>
    </row>
    <row r="178" spans="1:5">
      <c r="A178" s="3" t="s">
        <v>421</v>
      </c>
      <c r="B178" s="3" t="s">
        <v>264</v>
      </c>
      <c r="C178" s="3" t="s">
        <v>35</v>
      </c>
      <c r="D178" s="3" t="s">
        <v>337</v>
      </c>
      <c r="E178" s="3" t="s">
        <v>338</v>
      </c>
    </row>
    <row r="179" spans="1:5">
      <c r="A179" s="3" t="s">
        <v>177</v>
      </c>
      <c r="B179" s="3" t="s">
        <v>176</v>
      </c>
      <c r="C179" s="3" t="s">
        <v>146</v>
      </c>
      <c r="D179" s="3" t="s">
        <v>337</v>
      </c>
      <c r="E179" s="3" t="s">
        <v>339</v>
      </c>
    </row>
    <row r="180" spans="1:5">
      <c r="A180" s="3" t="s">
        <v>211</v>
      </c>
      <c r="B180" s="3" t="s">
        <v>199</v>
      </c>
      <c r="C180" s="3" t="s">
        <v>212</v>
      </c>
      <c r="D180" s="3" t="s">
        <v>337</v>
      </c>
      <c r="E180" s="3" t="s">
        <v>338</v>
      </c>
    </row>
    <row r="181" spans="1:5">
      <c r="A181" s="3" t="s">
        <v>422</v>
      </c>
      <c r="B181" s="3" t="s">
        <v>0</v>
      </c>
      <c r="C181" s="3" t="s">
        <v>35</v>
      </c>
      <c r="D181" s="3" t="s">
        <v>337</v>
      </c>
      <c r="E181" s="3" t="s">
        <v>340</v>
      </c>
    </row>
    <row r="182" spans="1:5">
      <c r="A182" s="3" t="s">
        <v>423</v>
      </c>
      <c r="B182" s="3" t="s">
        <v>0</v>
      </c>
      <c r="C182" s="3" t="s">
        <v>35</v>
      </c>
      <c r="D182" s="3" t="s">
        <v>337</v>
      </c>
      <c r="E182" s="3" t="s">
        <v>339</v>
      </c>
    </row>
    <row r="183" spans="1:5">
      <c r="A183" s="3" t="s">
        <v>424</v>
      </c>
      <c r="B183" s="3" t="s">
        <v>0</v>
      </c>
      <c r="C183" s="3" t="s">
        <v>35</v>
      </c>
      <c r="D183" s="3" t="s">
        <v>337</v>
      </c>
      <c r="E183" s="3" t="s">
        <v>339</v>
      </c>
    </row>
    <row r="184" spans="1:5">
      <c r="A184" s="3" t="s">
        <v>425</v>
      </c>
      <c r="B184" s="3" t="s">
        <v>199</v>
      </c>
      <c r="C184" s="3" t="s">
        <v>130</v>
      </c>
      <c r="D184" s="3" t="s">
        <v>337</v>
      </c>
      <c r="E184" s="3" t="s">
        <v>340</v>
      </c>
    </row>
    <row r="185" spans="1:5">
      <c r="A185" s="3" t="s">
        <v>426</v>
      </c>
      <c r="B185" s="3" t="s">
        <v>264</v>
      </c>
      <c r="C185" s="3" t="s">
        <v>37</v>
      </c>
      <c r="D185" s="3" t="s">
        <v>337</v>
      </c>
      <c r="E185" s="3" t="s">
        <v>338</v>
      </c>
    </row>
    <row r="186" spans="1:5">
      <c r="A186" s="3" t="s">
        <v>427</v>
      </c>
      <c r="B186" s="3" t="s">
        <v>0</v>
      </c>
      <c r="C186" s="3" t="s">
        <v>35</v>
      </c>
      <c r="D186" s="3" t="s">
        <v>337</v>
      </c>
      <c r="E186" s="3" t="s">
        <v>338</v>
      </c>
    </row>
    <row r="187" spans="1:5">
      <c r="A187" s="3" t="s">
        <v>428</v>
      </c>
      <c r="B187" s="3" t="s">
        <v>0</v>
      </c>
      <c r="C187" s="3" t="s">
        <v>35</v>
      </c>
      <c r="D187" s="3" t="s">
        <v>337</v>
      </c>
      <c r="E187" s="3" t="s">
        <v>338</v>
      </c>
    </row>
    <row r="188" spans="1:5">
      <c r="A188" s="3" t="s">
        <v>195</v>
      </c>
      <c r="B188" s="3" t="s">
        <v>192</v>
      </c>
      <c r="C188" s="3" t="s">
        <v>37</v>
      </c>
      <c r="D188" s="3" t="s">
        <v>337</v>
      </c>
      <c r="E188" s="3" t="s">
        <v>339</v>
      </c>
    </row>
    <row r="189" spans="1:5">
      <c r="A189" s="3" t="s">
        <v>266</v>
      </c>
      <c r="B189" s="3" t="s">
        <v>264</v>
      </c>
      <c r="C189" s="3" t="s">
        <v>35</v>
      </c>
      <c r="D189" s="3" t="s">
        <v>337</v>
      </c>
      <c r="E189" s="3" t="s">
        <v>340</v>
      </c>
    </row>
    <row r="190" spans="1:5">
      <c r="A190" s="3" t="s">
        <v>279</v>
      </c>
      <c r="B190" s="3" t="s">
        <v>429</v>
      </c>
      <c r="C190" s="3" t="s">
        <v>35</v>
      </c>
      <c r="D190" s="3" t="s">
        <v>337</v>
      </c>
      <c r="E190" s="3" t="s">
        <v>340</v>
      </c>
    </row>
    <row r="191" spans="1:5">
      <c r="A191" s="3" t="s">
        <v>34</v>
      </c>
      <c r="B191" s="3" t="s">
        <v>0</v>
      </c>
      <c r="C191" s="3" t="s">
        <v>35</v>
      </c>
      <c r="D191" s="3" t="s">
        <v>337</v>
      </c>
      <c r="E191" s="3" t="s">
        <v>340</v>
      </c>
    </row>
    <row r="192" spans="1:5">
      <c r="A192" s="3" t="s">
        <v>267</v>
      </c>
      <c r="B192" s="3" t="s">
        <v>264</v>
      </c>
      <c r="C192" s="3" t="s">
        <v>35</v>
      </c>
      <c r="D192" s="3" t="s">
        <v>337</v>
      </c>
      <c r="E192" s="3" t="s">
        <v>340</v>
      </c>
    </row>
    <row r="193" spans="1:5">
      <c r="A193" s="3" t="s">
        <v>430</v>
      </c>
      <c r="B193" s="3" t="s">
        <v>196</v>
      </c>
      <c r="C193" s="3" t="s">
        <v>37</v>
      </c>
      <c r="D193" s="3" t="s">
        <v>337</v>
      </c>
      <c r="E193" s="3" t="s">
        <v>339</v>
      </c>
    </row>
    <row r="194" spans="1:5">
      <c r="A194" s="3" t="s">
        <v>431</v>
      </c>
      <c r="B194" s="3" t="s">
        <v>199</v>
      </c>
      <c r="C194" s="3" t="s">
        <v>136</v>
      </c>
      <c r="D194" s="3" t="s">
        <v>337</v>
      </c>
      <c r="E194" s="3" t="s">
        <v>339</v>
      </c>
    </row>
    <row r="195" spans="1:5">
      <c r="A195" s="3" t="s">
        <v>432</v>
      </c>
      <c r="B195" s="3" t="s">
        <v>199</v>
      </c>
      <c r="C195" s="3" t="s">
        <v>136</v>
      </c>
      <c r="D195" s="3" t="s">
        <v>337</v>
      </c>
      <c r="E195" s="3" t="s">
        <v>339</v>
      </c>
    </row>
    <row r="196" spans="1:5">
      <c r="A196" s="3" t="s">
        <v>433</v>
      </c>
      <c r="B196" s="3" t="s">
        <v>0</v>
      </c>
      <c r="C196" s="3" t="s">
        <v>35</v>
      </c>
      <c r="D196" s="3" t="s">
        <v>337</v>
      </c>
      <c r="E196" s="3" t="s">
        <v>339</v>
      </c>
    </row>
    <row r="197" spans="1:5">
      <c r="A197" s="3" t="s">
        <v>434</v>
      </c>
      <c r="B197" s="3" t="s">
        <v>199</v>
      </c>
      <c r="C197" s="3" t="s">
        <v>136</v>
      </c>
      <c r="D197" s="3" t="s">
        <v>337</v>
      </c>
      <c r="E197" s="3" t="s">
        <v>339</v>
      </c>
    </row>
    <row r="198" spans="1:5">
      <c r="A198" s="3" t="s">
        <v>36</v>
      </c>
      <c r="B198" s="3" t="s">
        <v>0</v>
      </c>
      <c r="C198" s="3" t="s">
        <v>37</v>
      </c>
      <c r="D198" s="3" t="s">
        <v>337</v>
      </c>
      <c r="E198" s="3" t="s">
        <v>339</v>
      </c>
    </row>
    <row r="199" spans="1:5">
      <c r="A199" s="3" t="s">
        <v>38</v>
      </c>
      <c r="B199" s="3" t="s">
        <v>0</v>
      </c>
      <c r="C199" s="3" t="s">
        <v>39</v>
      </c>
      <c r="D199" s="3" t="s">
        <v>337</v>
      </c>
      <c r="E199" s="3" t="s">
        <v>339</v>
      </c>
    </row>
    <row r="200" spans="1:5">
      <c r="A200" s="3" t="s">
        <v>40</v>
      </c>
      <c r="B200" s="3" t="s">
        <v>0</v>
      </c>
      <c r="C200" s="3" t="s">
        <v>37</v>
      </c>
      <c r="D200" s="3" t="s">
        <v>337</v>
      </c>
      <c r="E200" s="3" t="s">
        <v>338</v>
      </c>
    </row>
    <row r="201" spans="1:5">
      <c r="A201" s="3" t="s">
        <v>435</v>
      </c>
      <c r="B201" s="3" t="s">
        <v>0</v>
      </c>
      <c r="C201" s="3" t="s">
        <v>37</v>
      </c>
      <c r="D201" s="3" t="s">
        <v>337</v>
      </c>
      <c r="E201" s="3" t="s">
        <v>338</v>
      </c>
    </row>
    <row r="202" spans="1:5">
      <c r="A202" s="3" t="s">
        <v>43</v>
      </c>
      <c r="B202" s="3" t="s">
        <v>0</v>
      </c>
      <c r="C202" s="3" t="s">
        <v>37</v>
      </c>
      <c r="D202" s="3" t="s">
        <v>337</v>
      </c>
      <c r="E202" s="3" t="s">
        <v>338</v>
      </c>
    </row>
    <row r="203" spans="1:5">
      <c r="A203" s="3" t="s">
        <v>179</v>
      </c>
      <c r="B203" s="3" t="s">
        <v>178</v>
      </c>
      <c r="C203" s="3" t="s">
        <v>39</v>
      </c>
      <c r="D203" s="3" t="s">
        <v>337</v>
      </c>
      <c r="E203" s="3" t="s">
        <v>340</v>
      </c>
    </row>
    <row r="204" spans="1:5">
      <c r="A204" s="3" t="s">
        <v>44</v>
      </c>
      <c r="B204" s="3" t="s">
        <v>0</v>
      </c>
      <c r="C204" s="3" t="s">
        <v>37</v>
      </c>
      <c r="D204" s="3" t="s">
        <v>337</v>
      </c>
      <c r="E204" s="3" t="s">
        <v>338</v>
      </c>
    </row>
    <row r="205" spans="1:5">
      <c r="A205" s="3" t="s">
        <v>436</v>
      </c>
      <c r="B205" s="3" t="s">
        <v>199</v>
      </c>
      <c r="C205" s="3" t="s">
        <v>136</v>
      </c>
      <c r="D205" s="3" t="s">
        <v>337</v>
      </c>
      <c r="E205" s="3" t="s">
        <v>339</v>
      </c>
    </row>
    <row r="206" spans="1:5">
      <c r="A206" s="3" t="s">
        <v>198</v>
      </c>
      <c r="B206" s="3" t="s">
        <v>196</v>
      </c>
      <c r="C206" s="3" t="s">
        <v>37</v>
      </c>
      <c r="D206" s="3" t="s">
        <v>337</v>
      </c>
      <c r="E206" s="3" t="s">
        <v>339</v>
      </c>
    </row>
    <row r="207" spans="1:5">
      <c r="A207" s="3" t="s">
        <v>437</v>
      </c>
      <c r="B207" s="3" t="s">
        <v>0</v>
      </c>
      <c r="C207" s="3" t="s">
        <v>37</v>
      </c>
      <c r="D207" s="3" t="s">
        <v>337</v>
      </c>
      <c r="E207" s="3" t="s">
        <v>338</v>
      </c>
    </row>
    <row r="208" spans="1:5">
      <c r="A208" s="3" t="s">
        <v>438</v>
      </c>
      <c r="B208" s="3" t="s">
        <v>0</v>
      </c>
      <c r="C208" s="3" t="s">
        <v>37</v>
      </c>
      <c r="D208" s="3" t="s">
        <v>337</v>
      </c>
      <c r="E208" s="3" t="s">
        <v>338</v>
      </c>
    </row>
    <row r="209" spans="1:5">
      <c r="A209" s="3" t="s">
        <v>216</v>
      </c>
      <c r="B209" s="3" t="s">
        <v>199</v>
      </c>
      <c r="C209" s="3" t="s">
        <v>159</v>
      </c>
      <c r="D209" s="3" t="s">
        <v>337</v>
      </c>
      <c r="E209" s="3" t="s">
        <v>339</v>
      </c>
    </row>
    <row r="210" spans="1:5">
      <c r="A210" s="3" t="s">
        <v>218</v>
      </c>
      <c r="B210" s="3" t="s">
        <v>199</v>
      </c>
      <c r="C210" s="3" t="s">
        <v>159</v>
      </c>
      <c r="D210" s="3" t="s">
        <v>337</v>
      </c>
      <c r="E210" s="3" t="s">
        <v>339</v>
      </c>
    </row>
    <row r="211" spans="1:5">
      <c r="A211" s="3" t="s">
        <v>219</v>
      </c>
      <c r="B211" s="3" t="s">
        <v>199</v>
      </c>
      <c r="C211" s="3" t="s">
        <v>159</v>
      </c>
      <c r="D211" s="3" t="s">
        <v>337</v>
      </c>
      <c r="E211" s="3" t="s">
        <v>339</v>
      </c>
    </row>
    <row r="212" spans="1:5">
      <c r="A212" s="3" t="s">
        <v>280</v>
      </c>
      <c r="B212" s="3" t="s">
        <v>429</v>
      </c>
      <c r="C212" s="3" t="s">
        <v>159</v>
      </c>
      <c r="D212" s="3" t="s">
        <v>337</v>
      </c>
      <c r="E212" s="3" t="s">
        <v>339</v>
      </c>
    </row>
    <row r="213" spans="1:5">
      <c r="A213" s="3" t="s">
        <v>220</v>
      </c>
      <c r="B213" s="3" t="s">
        <v>199</v>
      </c>
      <c r="C213" s="3" t="s">
        <v>159</v>
      </c>
      <c r="D213" s="3" t="s">
        <v>337</v>
      </c>
      <c r="E213" s="3" t="s">
        <v>340</v>
      </c>
    </row>
    <row r="214" spans="1:5">
      <c r="A214" s="3" t="s">
        <v>221</v>
      </c>
      <c r="B214" s="3" t="s">
        <v>199</v>
      </c>
      <c r="C214" s="3" t="s">
        <v>159</v>
      </c>
      <c r="D214" s="3" t="s">
        <v>337</v>
      </c>
      <c r="E214" s="3" t="s">
        <v>338</v>
      </c>
    </row>
    <row r="215" spans="1:5">
      <c r="A215" s="3" t="s">
        <v>439</v>
      </c>
      <c r="B215" s="3" t="s">
        <v>199</v>
      </c>
      <c r="C215" s="3" t="s">
        <v>159</v>
      </c>
      <c r="D215" s="3" t="s">
        <v>337</v>
      </c>
      <c r="E215" s="3" t="s">
        <v>338</v>
      </c>
    </row>
    <row r="216" spans="1:5">
      <c r="A216" s="3" t="s">
        <v>440</v>
      </c>
      <c r="B216" s="3" t="s">
        <v>0</v>
      </c>
      <c r="C216" s="3" t="s">
        <v>37</v>
      </c>
      <c r="D216" s="3" t="s">
        <v>337</v>
      </c>
      <c r="E216" s="3" t="s">
        <v>340</v>
      </c>
    </row>
    <row r="217" spans="1:5">
      <c r="A217" s="3" t="s">
        <v>222</v>
      </c>
      <c r="B217" s="3" t="s">
        <v>199</v>
      </c>
      <c r="C217" s="3" t="s">
        <v>159</v>
      </c>
      <c r="D217" s="3" t="s">
        <v>337</v>
      </c>
      <c r="E217" s="3" t="s">
        <v>339</v>
      </c>
    </row>
    <row r="218" spans="1:5">
      <c r="A218" s="3" t="s">
        <v>281</v>
      </c>
      <c r="B218" s="3" t="s">
        <v>429</v>
      </c>
      <c r="C218" s="3" t="s">
        <v>159</v>
      </c>
      <c r="D218" s="3" t="s">
        <v>337</v>
      </c>
      <c r="E218" s="3" t="s">
        <v>339</v>
      </c>
    </row>
    <row r="219" spans="1:5">
      <c r="A219" s="3" t="s">
        <v>223</v>
      </c>
      <c r="B219" s="3" t="s">
        <v>199</v>
      </c>
      <c r="C219" s="3" t="s">
        <v>159</v>
      </c>
      <c r="D219" s="3" t="s">
        <v>337</v>
      </c>
      <c r="E219" s="3" t="s">
        <v>339</v>
      </c>
    </row>
    <row r="220" spans="1:5">
      <c r="A220" s="3" t="s">
        <v>441</v>
      </c>
      <c r="B220" s="3" t="s">
        <v>199</v>
      </c>
      <c r="C220" s="3" t="s">
        <v>159</v>
      </c>
      <c r="D220" s="3" t="s">
        <v>337</v>
      </c>
      <c r="E220" s="3" t="s">
        <v>338</v>
      </c>
    </row>
    <row r="221" spans="1:5">
      <c r="A221" s="3" t="s">
        <v>442</v>
      </c>
      <c r="B221" s="3" t="s">
        <v>62</v>
      </c>
      <c r="C221" s="3" t="s">
        <v>89</v>
      </c>
      <c r="D221" s="3" t="s">
        <v>337</v>
      </c>
      <c r="E221" s="3" t="s">
        <v>339</v>
      </c>
    </row>
    <row r="222" spans="1:5">
      <c r="A222" s="3" t="s">
        <v>157</v>
      </c>
      <c r="B222" s="3" t="s">
        <v>62</v>
      </c>
      <c r="C222" s="3" t="s">
        <v>12</v>
      </c>
      <c r="D222" s="3" t="s">
        <v>337</v>
      </c>
      <c r="E222" s="3" t="s">
        <v>339</v>
      </c>
    </row>
    <row r="223" spans="1:5">
      <c r="A223" s="3" t="s">
        <v>443</v>
      </c>
      <c r="B223" s="3" t="s">
        <v>62</v>
      </c>
      <c r="C223" s="3" t="s">
        <v>12</v>
      </c>
      <c r="D223" s="3" t="s">
        <v>337</v>
      </c>
      <c r="E223" s="3" t="s">
        <v>338</v>
      </c>
    </row>
    <row r="224" spans="1:5">
      <c r="A224" s="3" t="s">
        <v>444</v>
      </c>
      <c r="B224" s="3" t="s">
        <v>62</v>
      </c>
      <c r="C224" s="3" t="s">
        <v>35</v>
      </c>
      <c r="D224" s="3" t="s">
        <v>337</v>
      </c>
      <c r="E224" s="3" t="s">
        <v>340</v>
      </c>
    </row>
    <row r="225" spans="1:5">
      <c r="A225" s="3" t="s">
        <v>169</v>
      </c>
      <c r="B225" s="3" t="s">
        <v>168</v>
      </c>
      <c r="C225" s="3" t="s">
        <v>170</v>
      </c>
      <c r="D225" s="3" t="s">
        <v>337</v>
      </c>
      <c r="E225" s="3" t="s">
        <v>340</v>
      </c>
    </row>
    <row r="226" spans="1:5">
      <c r="A226" s="3" t="s">
        <v>158</v>
      </c>
      <c r="B226" s="3" t="s">
        <v>62</v>
      </c>
      <c r="C226" s="3" t="s">
        <v>159</v>
      </c>
      <c r="D226" s="3" t="s">
        <v>337</v>
      </c>
      <c r="E226" s="3" t="s">
        <v>338</v>
      </c>
    </row>
    <row r="227" spans="1:5">
      <c r="A227" s="3" t="s">
        <v>445</v>
      </c>
      <c r="B227" s="3" t="s">
        <v>0</v>
      </c>
      <c r="C227" s="3" t="s">
        <v>35</v>
      </c>
      <c r="D227" s="3" t="s">
        <v>337</v>
      </c>
      <c r="E227" s="3" t="s">
        <v>339</v>
      </c>
    </row>
    <row r="228" spans="1:5">
      <c r="A228" s="3" t="s">
        <v>446</v>
      </c>
      <c r="B228" s="3" t="s">
        <v>0</v>
      </c>
      <c r="C228" s="3" t="s">
        <v>33</v>
      </c>
      <c r="D228" s="3" t="s">
        <v>337</v>
      </c>
      <c r="E228" s="3" t="s">
        <v>339</v>
      </c>
    </row>
    <row r="229" spans="1:5">
      <c r="A229" s="3" t="s">
        <v>447</v>
      </c>
      <c r="B229" s="3" t="s">
        <v>199</v>
      </c>
      <c r="C229" s="3" t="s">
        <v>101</v>
      </c>
      <c r="D229" s="3" t="s">
        <v>337</v>
      </c>
      <c r="E229" s="3" t="s">
        <v>338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 Příloha 1-ZPF </vt:lpstr>
      <vt:lpstr>Příloha 1-ZPF varianty</vt:lpstr>
      <vt:lpstr>Příloha 2-PUPFL</vt:lpstr>
      <vt:lpstr>Příloha 3-Porovnání</vt:lpstr>
      <vt:lpstr>' Příloha 1-ZPF '!Názvy_tisku</vt:lpstr>
      <vt:lpstr>'Příloha 2-PUPFL'!Názvy_tisku</vt:lpstr>
      <vt:lpstr>'Příloha 3-Porovnání'!Názvy_tisku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Daněk</dc:creator>
  <cp:lastModifiedBy>Uživatel systému Windows</cp:lastModifiedBy>
  <cp:lastPrinted>2017-08-01T16:18:26Z</cp:lastPrinted>
  <dcterms:created xsi:type="dcterms:W3CDTF">2017-05-20T09:17:29Z</dcterms:created>
  <dcterms:modified xsi:type="dcterms:W3CDTF">2017-09-05T05:34:37Z</dcterms:modified>
</cp:coreProperties>
</file>